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65431" yWindow="65491" windowWidth="19425" windowHeight="10365" activeTab="3"/>
  </bookViews>
  <sheets>
    <sheet name="TZLQFSXF2021012" sheetId="57" r:id="rId1"/>
    <sheet name="TZLQFSXF2021011" sheetId="56" r:id="rId2"/>
    <sheet name="TZLQFSXF2021010" sheetId="55" r:id="rId3"/>
    <sheet name="TZLQFSXF2021013" sheetId="54" r:id="rId4"/>
    <sheet name="TZLQFSXF2021009" sheetId="53" r:id="rId5"/>
    <sheet name="TZLQFSXF2021003" sheetId="52" r:id="rId6"/>
    <sheet name="TZLQFSXF2021008" sheetId="51" r:id="rId7"/>
    <sheet name="TZLQFSXF2021007" sheetId="50" r:id="rId8"/>
    <sheet name="TZLQFSXF2021006" sheetId="49" r:id="rId9"/>
    <sheet name="TZLQFSXF2021005" sheetId="48" r:id="rId10"/>
    <sheet name="TZLQFSXF2021004" sheetId="41" r:id="rId11"/>
    <sheet name="TZLQFSXF2021002" sheetId="40" r:id="rId12"/>
    <sheet name="TZLQFSXF2021001" sheetId="39" r:id="rId13"/>
    <sheet name="TZLQFSXF2020050" sheetId="38" r:id="rId14"/>
    <sheet name="TZLQFSXF2020049" sheetId="37" r:id="rId15"/>
    <sheet name="TZLQFSXF2020048" sheetId="36" r:id="rId16"/>
    <sheet name="TZLQFSXF2020047" sheetId="35" r:id="rId17"/>
    <sheet name="TZLQFSXF2020046" sheetId="34" r:id="rId18"/>
    <sheet name="TZLQFSXF2020045" sheetId="33" r:id="rId19"/>
    <sheet name="TZLQFSXF2020044" sheetId="32" r:id="rId20"/>
    <sheet name="TZLQFSXF2020043" sheetId="31" r:id="rId21"/>
    <sheet name="TZLQFSXF2020041" sheetId="30" r:id="rId22"/>
    <sheet name="TZLQFSXF2020038" sheetId="29" r:id="rId23"/>
    <sheet name="TZLQFSXF2020037" sheetId="28" r:id="rId24"/>
    <sheet name="TZLQFSXF2020036" sheetId="27" r:id="rId25"/>
    <sheet name="TZLQFSXF2020035" sheetId="26" r:id="rId26"/>
    <sheet name="TZLQFSXF2020034" sheetId="25" r:id="rId27"/>
    <sheet name="TZLQFSXF2020033" sheetId="24" r:id="rId28"/>
    <sheet name="TZLQFSXF2020032" sheetId="23" r:id="rId29"/>
    <sheet name="TZLQFSXF2020031" sheetId="22" r:id="rId30"/>
    <sheet name="TZLQFSXF2020030" sheetId="21" r:id="rId31"/>
    <sheet name="TZLQFSXF2020029" sheetId="20" r:id="rId32"/>
    <sheet name="TZLQFSXF2020028" sheetId="19" r:id="rId33"/>
    <sheet name="TZLQFSXF2020027" sheetId="18" r:id="rId34"/>
    <sheet name="TZLQFSXF2020023" sheetId="17" r:id="rId35"/>
    <sheet name="TZLQFSXF2020022" sheetId="16" r:id="rId36"/>
    <sheet name="TZLQFSXF2020021" sheetId="15" r:id="rId37"/>
    <sheet name="TZLQFSXF2020020" sheetId="14" r:id="rId38"/>
    <sheet name="TZLQFSXF2020019" sheetId="13" r:id="rId39"/>
    <sheet name="TZLQFSXF2020018" sheetId="12" r:id="rId40"/>
    <sheet name="TZLQFSXF2020014" sheetId="11" r:id="rId41"/>
    <sheet name="TZLQFSXF2020009" sheetId="10" r:id="rId42"/>
    <sheet name="TZLQFSXF2020008" sheetId="9" r:id="rId43"/>
    <sheet name="TZLQFSXF2020007" sheetId="7" r:id="rId44"/>
    <sheet name="TZLQFSXF2019007" sheetId="4" r:id="rId45"/>
    <sheet name="TZLQFSXF2019004" sheetId="1" r:id="rId46"/>
    <sheet name="TZLQFSXY001" sheetId="45" r:id="rId47"/>
    <sheet name="保本理财产品" sheetId="47" r:id="rId48"/>
  </sheets>
  <definedNames/>
  <calcPr calcId="145621"/>
</workbook>
</file>

<file path=xl/sharedStrings.xml><?xml version="1.0" encoding="utf-8"?>
<sst xmlns="http://schemas.openxmlformats.org/spreadsheetml/2006/main" count="743" uniqueCount="197">
  <si>
    <t>资产名称</t>
  </si>
  <si>
    <t>序号</t>
  </si>
  <si>
    <t>资产规模（万元）</t>
  </si>
  <si>
    <t>占比（%）</t>
  </si>
  <si>
    <t>理财产品名称</t>
  </si>
  <si>
    <t>占比（%）</t>
  </si>
  <si>
    <t>资产名称</t>
  </si>
  <si>
    <t>BBL202042</t>
  </si>
  <si>
    <t>BBL202044</t>
  </si>
  <si>
    <t>BBL202101</t>
  </si>
  <si>
    <t>BBL202102</t>
  </si>
  <si>
    <t>BBL202103</t>
  </si>
  <si>
    <t>“保本利”人民币理财产品（202048期）</t>
  </si>
  <si>
    <t>16兴长01</t>
  </si>
  <si>
    <t>19瓯经01</t>
  </si>
  <si>
    <t>财通资管鑫管家B</t>
  </si>
  <si>
    <t>存放兴业银行活期款项</t>
  </si>
  <si>
    <t>19袍工01</t>
  </si>
  <si>
    <t>20太湖01</t>
  </si>
  <si>
    <t>19南浔01</t>
  </si>
  <si>
    <t>19饶江02</t>
  </si>
  <si>
    <t>16安吉管廊专项债</t>
  </si>
  <si>
    <t>20新昌01</t>
  </si>
  <si>
    <t>20新经01</t>
  </si>
  <si>
    <t>19绿洲01</t>
  </si>
  <si>
    <t>G20新昌1</t>
  </si>
  <si>
    <t>19湖织01</t>
  </si>
  <si>
    <t>20万投01</t>
  </si>
  <si>
    <t>存放招商银行活期款项</t>
  </si>
  <si>
    <t>20国信05</t>
  </si>
  <si>
    <t>20临发01</t>
  </si>
  <si>
    <t>20平发02</t>
  </si>
  <si>
    <t>20扬交01</t>
  </si>
  <si>
    <t>20义城01</t>
  </si>
  <si>
    <t>20饶资01</t>
  </si>
  <si>
    <t>20兴投04</t>
  </si>
  <si>
    <t>19淮开01</t>
  </si>
  <si>
    <t>19邯纾01</t>
  </si>
  <si>
    <t>18凤城河债01</t>
  </si>
  <si>
    <t>20住总Y1</t>
  </si>
  <si>
    <t>21东泰D1</t>
  </si>
  <si>
    <t>21诸资01</t>
  </si>
  <si>
    <t>16海陵02</t>
  </si>
  <si>
    <t>16中关村</t>
  </si>
  <si>
    <t>19鲁金02</t>
  </si>
  <si>
    <t>19云租01</t>
  </si>
  <si>
    <t>20华发Y2</t>
  </si>
  <si>
    <t>20京保02</t>
  </si>
  <si>
    <t>20苏园04</t>
  </si>
  <si>
    <t>20延长Y1</t>
  </si>
  <si>
    <t>20渝枢08</t>
  </si>
  <si>
    <t>“保本利”人民币理财产品前十大投资资产明细</t>
  </si>
  <si>
    <t>丰收喜悦1号开放式净值型理财产品前十大投资资产明细</t>
  </si>
  <si>
    <t>丰收信福2019年第4期半年开放净值理财产品前十大投资资产明细</t>
  </si>
  <si>
    <t>丰收信福2019年第7期半年开放净值理财产品前十大投资资产明细</t>
  </si>
  <si>
    <t>丰收信福2020年第7期封闭式净值型理财产品前十大投资资产明细</t>
  </si>
  <si>
    <t>丰收信福2020年第8期封闭式净值型理财产品前十大投资资产明细</t>
  </si>
  <si>
    <t>丰收信福2020年第9期封闭式净值型理财产品前十大投资资产明细</t>
  </si>
  <si>
    <t>丰收信福2020年第14期封闭式净值型理财产品前十大投资资产明细</t>
  </si>
  <si>
    <t>丰收信福2020年第18期封闭式净值型理财产品前十大投资资产明细</t>
  </si>
  <si>
    <t>丰收信福2020年第19期封闭式净值型理财产品前十大投资资产明细</t>
  </si>
  <si>
    <t>丰收信福2020年第20期封闭式净值型理财产品前十大投资资产明细</t>
  </si>
  <si>
    <t>丰收信福2020年第21期封闭式净值型理财产品前十大投资资产明细</t>
  </si>
  <si>
    <t>丰收信福2020年第22期封闭式净值型理财产品前十大投资资产明细</t>
  </si>
  <si>
    <t>丰收信福2020年第23期封闭式净值型理财产品前十大投资资产明细</t>
  </si>
  <si>
    <t>丰收信福2020年第27期封闭式净值型理财产品前十大投资资产明细</t>
  </si>
  <si>
    <t>丰收信福2020年第28期封闭式净值型理财产品前十大投资资产明细</t>
  </si>
  <si>
    <t>丰收信福2020年第29期封闭式净值型理财产品前十大投资资产明细</t>
  </si>
  <si>
    <t>丰收信福2020年第30期封闭式净值型理财产品前十大投资资产明细</t>
  </si>
  <si>
    <t>丰收信福2020年第31期封闭式净值型理财产品前十大投资资产明细</t>
  </si>
  <si>
    <t>丰收信福2020年第32期封闭式净值型理财产品前十大投资资产明细</t>
  </si>
  <si>
    <t>丰收信福2020年第33期封闭式净值型理财产品前十大投资资产明细</t>
  </si>
  <si>
    <t>丰收信福2020年第34期封闭式净值型理财产品前十大投资资产明细</t>
  </si>
  <si>
    <t>丰收信福2020年第35期封闭式净值型理财产品前十大投资资产明细</t>
  </si>
  <si>
    <t>丰收信福2020年第36期封闭式净值型理财产品前十大投资资产明细</t>
  </si>
  <si>
    <t>丰收信福2020年第37期封闭式净值型理财产品前十大投资资产明细</t>
  </si>
  <si>
    <t>丰收信福2020年第38期封闭式净值型理财产品前十大投资资产明细</t>
  </si>
  <si>
    <t>丰收信福2020年第41期封闭式净值型理财产品前十大投资资产明细</t>
  </si>
  <si>
    <t>丰收信福2020年第43期封闭式净值型理财产品前十大投资资产明细</t>
  </si>
  <si>
    <t>丰收信福2020年第44期封闭式净值型理财产品前十大投资资产明细</t>
  </si>
  <si>
    <t>丰收信福2020年第45期封闭式净值型理财产品前十大投资资产明细</t>
  </si>
  <si>
    <t>丰收信福2020年第46期封闭式净值型理财产品前十大投资资产明细</t>
  </si>
  <si>
    <t>丰收信福2020年第47期封闭式净值型理财产品前十大投资资产明细</t>
  </si>
  <si>
    <t>丰收信福2020年第48期封闭式净值型理财产品前十大投资资产明细</t>
  </si>
  <si>
    <t>丰收信福2020年第49期封闭式净值型理财产品前十大投资资产明细</t>
  </si>
  <si>
    <t>丰收信福2020年第50期封闭式净值型理财产品前十大投资资产明细</t>
  </si>
  <si>
    <t>丰收信福2021年第1期封闭式净值型理财产品前十大投资资产明细</t>
  </si>
  <si>
    <t>丰收信福2021年第2期封闭式净值型理财产品前十大投资资产明细</t>
  </si>
  <si>
    <t>丰收信福2021年第4期封闭式净值型理财产品前十大投资资产明细</t>
  </si>
  <si>
    <t>“保本利”人民币理财产品（202044期）</t>
  </si>
  <si>
    <t>“保本利”人民币理财产品（202101期）</t>
  </si>
  <si>
    <t>“保本利”人民币理财产品（202102期）</t>
  </si>
  <si>
    <t>“保本利”人民币理财产品（202103期）</t>
  </si>
  <si>
    <t>“保本利”人民币理财产品（202104期）</t>
  </si>
  <si>
    <t>“保本利”人民币理财产品（202105期）</t>
  </si>
  <si>
    <t>“保本利”人民币理财产品（202106期）</t>
  </si>
  <si>
    <t>“保本利”人民币理财产品（202107期）</t>
  </si>
  <si>
    <t>17国融01</t>
  </si>
  <si>
    <t>上交所买入返售</t>
  </si>
  <si>
    <t>存放宁波银行活期款项</t>
  </si>
  <si>
    <t>大方富民村镇银行他行存款</t>
  </si>
  <si>
    <t>威宁富民村镇银行他行存款</t>
  </si>
  <si>
    <t>纳雍富民村镇银行他行存款</t>
  </si>
  <si>
    <t>红花岗富民村镇银行他行存款</t>
  </si>
  <si>
    <t>19饶江01</t>
  </si>
  <si>
    <t>20国债10</t>
  </si>
  <si>
    <t>16兴长02</t>
  </si>
  <si>
    <t>19千建02</t>
  </si>
  <si>
    <t>中航证券有限公司买入返售</t>
  </si>
  <si>
    <t>开源证券股份有限公司买入返售</t>
  </si>
  <si>
    <t>20淮交D2</t>
  </si>
  <si>
    <t>20融盛01</t>
  </si>
  <si>
    <t>19大足永晟MTN001</t>
  </si>
  <si>
    <t>20古镇02</t>
  </si>
  <si>
    <t>20虞资D1</t>
  </si>
  <si>
    <t>20虞资D2</t>
  </si>
  <si>
    <t>20宜春01</t>
  </si>
  <si>
    <t>20中电投MTN014</t>
  </si>
  <si>
    <t>20银川城投PPN001</t>
  </si>
  <si>
    <t>20大唐Y5</t>
  </si>
  <si>
    <t>20蓉轨Y2</t>
  </si>
  <si>
    <t>20长江05</t>
  </si>
  <si>
    <t>20财达02</t>
  </si>
  <si>
    <t>18电投Y1</t>
  </si>
  <si>
    <t>20申证10</t>
  </si>
  <si>
    <t>20焦作投资小微债01</t>
  </si>
  <si>
    <t>20湘路04</t>
  </si>
  <si>
    <t>21海通02</t>
  </si>
  <si>
    <t>20柯资01</t>
  </si>
  <si>
    <t>19即墨01</t>
  </si>
  <si>
    <t>21中泰01</t>
  </si>
  <si>
    <t>18青城05</t>
  </si>
  <si>
    <t>丰收信福2021年第5期封闭式净值型理财产品前十大投资资产明细</t>
  </si>
  <si>
    <t>丰收信福2021年第6期封闭式净值型理财产品前十大投资资产明细</t>
  </si>
  <si>
    <t>丰收信福2021年第7期封闭式净值型理财产品前十大投资资产明细</t>
  </si>
  <si>
    <t>丰收信福2021年第8期封闭式净值型理财产品前十大投资资产明细</t>
  </si>
  <si>
    <t>19上虞01</t>
  </si>
  <si>
    <t>16长交01</t>
  </si>
  <si>
    <t>20苏园03</t>
  </si>
  <si>
    <t>21上虞01</t>
  </si>
  <si>
    <t>丰收信福2021年第3期封闭式净值型理财产品前十大投资资产明细</t>
  </si>
  <si>
    <t>丰收信福2021年第9期封闭式净值型理财产品前十大投资资产明细</t>
  </si>
  <si>
    <t>丰收信福2021年第13期封闭式净值型理财产品前十大投资资产明细</t>
  </si>
  <si>
    <t>丰收信福2021年第10期封闭式净值型理财产品前十大投资资产明细</t>
  </si>
  <si>
    <t>丰收信福2021年第11期封闭式净值型理财产品前十大投资资产明细</t>
  </si>
  <si>
    <t>丰收信福2021年第12期封闭式净值型理财产品前十大投资资产明细</t>
  </si>
  <si>
    <t>“保本利”人民币理财产品（202108期）</t>
  </si>
  <si>
    <t>“保本利”人民币理财产品（202109期）</t>
  </si>
  <si>
    <t>“保本利”人民币理财产品（202110期）</t>
  </si>
  <si>
    <t>南明富民村镇银行他行存款</t>
  </si>
  <si>
    <t>赫章富民村镇银行他行存款</t>
  </si>
  <si>
    <t>19淮新01</t>
  </si>
  <si>
    <t>20长兴02</t>
  </si>
  <si>
    <t>格林基金管理有限公司买入返售</t>
  </si>
  <si>
    <t>G19绿洲1</t>
  </si>
  <si>
    <t>21如开D1</t>
  </si>
  <si>
    <t>16长湖02</t>
  </si>
  <si>
    <t>17长兴01</t>
  </si>
  <si>
    <t>20新业01</t>
  </si>
  <si>
    <t>西部利得基金-光大银行-开源1号资产管理计划买入返售</t>
  </si>
  <si>
    <t>18公投02</t>
  </si>
  <si>
    <t>20新高01</t>
  </si>
  <si>
    <t>19婺城债</t>
  </si>
  <si>
    <t>富荣货币基金买入返售</t>
  </si>
  <si>
    <t>21江东01</t>
  </si>
  <si>
    <t>21宜春01</t>
  </si>
  <si>
    <t>21济建G1</t>
  </si>
  <si>
    <t>20寿光G1</t>
  </si>
  <si>
    <t>21青控01</t>
  </si>
  <si>
    <t>21农业银行CD024</t>
  </si>
  <si>
    <t>20亦庄02</t>
  </si>
  <si>
    <t>21胶州城投PPN001</t>
  </si>
  <si>
    <t>21上虞国投PPN001</t>
  </si>
  <si>
    <t>21青城02</t>
  </si>
  <si>
    <t>21申宏01</t>
  </si>
  <si>
    <t>华福证券买入返售</t>
  </si>
  <si>
    <t>国泰君安君享华利1号买入返售</t>
  </si>
  <si>
    <t>浙商证券股份有限公司买入返售</t>
  </si>
  <si>
    <t>20山东海洋SCP003</t>
  </si>
  <si>
    <t>21交通银行CD020</t>
  </si>
  <si>
    <t>21建设银行CD011</t>
  </si>
  <si>
    <t>华林证券买入返售</t>
  </si>
  <si>
    <t>18义乌02</t>
  </si>
  <si>
    <t>19鲁金01</t>
  </si>
  <si>
    <t>19余工02</t>
  </si>
  <si>
    <t>19常新03</t>
  </si>
  <si>
    <t>19长兴城投专项债</t>
  </si>
  <si>
    <t>21诸交01</t>
  </si>
  <si>
    <t>21新集01</t>
  </si>
  <si>
    <t>21迪投01</t>
  </si>
  <si>
    <t>19长湖债</t>
  </si>
  <si>
    <t>20绍兴柯岩专项债01</t>
  </si>
  <si>
    <t>21新水01</t>
  </si>
  <si>
    <t>G21嵊交1</t>
  </si>
  <si>
    <t>20嵊南01</t>
  </si>
  <si>
    <t>21象滨01</t>
  </si>
  <si>
    <t>备注：本产品的建仓期为自产品成立之日起不超过6个月。自投资运作期开始之日起6个月内使集合资产管理计划的投资组合比例符合上述资产组合比例的要求。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</si>
</sst>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8">
    <font>
      <sz val="11"/>
      <color theme="1"/>
      <name val="Calibri"/>
      <family val="2"/>
      <scheme val="minor"/>
    </font>
    <font>
      <sz val="10"/>
      <name val="Arial"/>
      <family val="2"/>
    </font>
    <font>
      <sz val="9"/>
      <name val="Calibri"/>
      <family val="3"/>
      <scheme val="minor"/>
    </font>
    <font>
      <sz val="16"/>
      <color theme="1"/>
      <name val="Calibri"/>
      <family val="3"/>
      <scheme val="minor"/>
    </font>
    <font>
      <b/>
      <sz val="14"/>
      <color theme="1"/>
      <name val="Calibri"/>
      <family val="3"/>
      <scheme val="minor"/>
    </font>
    <font>
      <b/>
      <sz val="11"/>
      <color theme="1"/>
      <name val="Calibri"/>
      <family val="3"/>
      <scheme val="minor"/>
    </font>
    <font>
      <b/>
      <sz val="10"/>
      <color theme="1"/>
      <name val="Calibri"/>
      <family val="3"/>
      <scheme val="minor"/>
    </font>
    <font>
      <sz val="10"/>
      <color theme="1"/>
      <name val="Calibri"/>
      <family val="3"/>
      <scheme val="minor"/>
    </font>
  </fonts>
  <fills count="2">
    <fill>
      <patternFill/>
    </fill>
    <fill>
      <patternFill patternType="gray125"/>
    </fill>
  </fills>
  <borders count="4">
    <border>
      <left/>
      <right/>
      <top/>
      <bottom/>
      <diagonal/>
    </border>
    <border>
      <left style="thin"/>
      <right style="thin"/>
      <top style="thin"/>
      <bottom style="thin"/>
    </border>
    <border>
      <left/>
      <right/>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3" fillId="0" borderId="0" xfId="0" applyFont="1" applyAlignment="1">
      <alignment vertical="center"/>
    </xf>
    <xf numFmtId="0" fontId="0" fillId="0" borderId="0" xfId="0" applyAlignment="1">
      <alignment horizontal="center" vertical="center"/>
    </xf>
    <xf numFmtId="0" fontId="5" fillId="0" borderId="0" xfId="0" applyFont="1"/>
    <xf numFmtId="0" fontId="5" fillId="0" borderId="0" xfId="0" applyFont="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177" fontId="7" fillId="0" borderId="1" xfId="0" applyNumberFormat="1" applyFont="1" applyBorder="1" applyAlignment="1">
      <alignment horizontal="center" vertical="center"/>
    </xf>
    <xf numFmtId="0" fontId="0" fillId="0" borderId="2" xfId="0" applyBorder="1"/>
    <xf numFmtId="1" fontId="7" fillId="0" borderId="0" xfId="0" applyNumberFormat="1" applyFont="1" applyBorder="1" applyAlignment="1">
      <alignment horizontal="center" vertical="center"/>
    </xf>
    <xf numFmtId="0" fontId="0" fillId="0" borderId="0" xfId="0" applyBorder="1"/>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3" sqref="C3:C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145</v>
      </c>
      <c r="B1" s="20"/>
      <c r="C1" s="20"/>
      <c r="D1" s="20"/>
      <c r="E1" s="1"/>
    </row>
    <row r="2" spans="1:4" s="3" customFormat="1" ht="15" customHeight="1">
      <c r="A2" s="13" t="s">
        <v>1</v>
      </c>
      <c r="B2" s="13" t="s">
        <v>0</v>
      </c>
      <c r="C2" s="13" t="s">
        <v>2</v>
      </c>
      <c r="D2" s="13" t="s">
        <v>3</v>
      </c>
    </row>
    <row r="3" spans="1:4" ht="15" customHeight="1">
      <c r="A3" s="8">
        <v>1</v>
      </c>
      <c r="B3" s="8" t="s">
        <v>28</v>
      </c>
      <c r="C3" s="11">
        <f>1017/100*D3</f>
        <v>39.63287187775582</v>
      </c>
      <c r="D3" s="10">
        <v>3.8970375494351837</v>
      </c>
    </row>
    <row r="4" spans="1:4" ht="15" customHeight="1">
      <c r="A4" s="8">
        <v>2</v>
      </c>
      <c r="B4" s="8" t="s">
        <v>129</v>
      </c>
      <c r="C4" s="11">
        <f aca="true" t="shared" si="0" ref="C4:C12">1017/100*D4</f>
        <v>33.077214619021845</v>
      </c>
      <c r="D4" s="10">
        <v>3.2524301493630134</v>
      </c>
    </row>
    <row r="5" spans="1:4" ht="15" customHeight="1">
      <c r="A5" s="8">
        <v>3</v>
      </c>
      <c r="B5" s="8" t="s">
        <v>165</v>
      </c>
      <c r="C5" s="11">
        <f t="shared" si="0"/>
        <v>32.80957054728239</v>
      </c>
      <c r="D5" s="10">
        <v>3.226113131492861</v>
      </c>
    </row>
    <row r="6" spans="1:4" ht="15" customHeight="1">
      <c r="A6" s="8">
        <v>4</v>
      </c>
      <c r="B6" s="8" t="s">
        <v>168</v>
      </c>
      <c r="C6" s="11">
        <f t="shared" si="0"/>
        <v>32.80957054728239</v>
      </c>
      <c r="D6" s="10">
        <v>3.226113131492861</v>
      </c>
    </row>
    <row r="7" spans="1:4" ht="15" customHeight="1">
      <c r="A7" s="8">
        <v>5</v>
      </c>
      <c r="B7" s="8" t="s">
        <v>169</v>
      </c>
      <c r="C7" s="11">
        <f t="shared" si="0"/>
        <v>31.831845344973374</v>
      </c>
      <c r="D7" s="10">
        <v>3.129974960174373</v>
      </c>
    </row>
    <row r="8" spans="1:4" ht="15" customHeight="1">
      <c r="A8" s="8">
        <v>6</v>
      </c>
      <c r="B8" s="8" t="s">
        <v>170</v>
      </c>
      <c r="C8" s="11">
        <f t="shared" si="0"/>
        <v>24.804035333745485</v>
      </c>
      <c r="D8" s="10">
        <v>2.4389415274086024</v>
      </c>
    </row>
    <row r="9" spans="1:4" ht="15" customHeight="1">
      <c r="A9" s="8">
        <v>7</v>
      </c>
      <c r="B9" s="8" t="s">
        <v>171</v>
      </c>
      <c r="C9" s="11">
        <f t="shared" si="0"/>
        <v>24.781888873626073</v>
      </c>
      <c r="D9" s="10">
        <v>2.436763901044845</v>
      </c>
    </row>
    <row r="10" spans="1:4" ht="15" customHeight="1">
      <c r="A10" s="8">
        <v>8</v>
      </c>
      <c r="B10" s="8" t="s">
        <v>172</v>
      </c>
      <c r="C10" s="11">
        <f t="shared" si="0"/>
        <v>24.68838159756632</v>
      </c>
      <c r="D10" s="10">
        <v>2.4275694786200903</v>
      </c>
    </row>
    <row r="11" spans="1:4" ht="15" customHeight="1">
      <c r="A11" s="8">
        <v>9</v>
      </c>
      <c r="B11" s="8" t="s">
        <v>173</v>
      </c>
      <c r="C11" s="11">
        <f t="shared" si="0"/>
        <v>24.60717791046179</v>
      </c>
      <c r="D11" s="10">
        <v>2.419584848619645</v>
      </c>
    </row>
    <row r="12" spans="1:4" ht="15" customHeight="1">
      <c r="A12" s="8">
        <v>10</v>
      </c>
      <c r="B12" s="8" t="s">
        <v>174</v>
      </c>
      <c r="C12" s="11">
        <f t="shared" si="0"/>
        <v>24.60717791046179</v>
      </c>
      <c r="D12" s="10">
        <v>2.419584848619645</v>
      </c>
    </row>
  </sheetData>
  <mergeCells count="1">
    <mergeCell ref="A1:D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132</v>
      </c>
      <c r="B1" s="20"/>
      <c r="C1" s="20"/>
      <c r="D1" s="20"/>
      <c r="E1" s="1"/>
    </row>
    <row r="2" spans="1:4" s="3" customFormat="1" ht="15" customHeight="1">
      <c r="A2" s="12" t="s">
        <v>1</v>
      </c>
      <c r="B2" s="12" t="s">
        <v>0</v>
      </c>
      <c r="C2" s="12" t="s">
        <v>2</v>
      </c>
      <c r="D2" s="12" t="s">
        <v>3</v>
      </c>
    </row>
    <row r="3" spans="1:4" ht="15" customHeight="1">
      <c r="A3" s="8">
        <v>1</v>
      </c>
      <c r="B3" s="8" t="s">
        <v>28</v>
      </c>
      <c r="C3" s="11">
        <f>883/100*D3</f>
        <v>34.41084156151267</v>
      </c>
      <c r="D3" s="10">
        <v>3.8970375494351837</v>
      </c>
    </row>
    <row r="4" spans="1:4" ht="15" customHeight="1">
      <c r="A4" s="8">
        <v>2</v>
      </c>
      <c r="B4" s="8" t="s">
        <v>129</v>
      </c>
      <c r="C4" s="11">
        <f aca="true" t="shared" si="0" ref="C4:C12">883/100*D4</f>
        <v>28.718958218875407</v>
      </c>
      <c r="D4" s="10">
        <v>3.2524301493630134</v>
      </c>
    </row>
    <row r="5" spans="1:4" ht="15" customHeight="1">
      <c r="A5" s="8">
        <v>3</v>
      </c>
      <c r="B5" s="8" t="s">
        <v>165</v>
      </c>
      <c r="C5" s="11">
        <f t="shared" si="0"/>
        <v>28.48657895108196</v>
      </c>
      <c r="D5" s="10">
        <v>3.226113131492861</v>
      </c>
    </row>
    <row r="6" spans="1:4" ht="15" customHeight="1">
      <c r="A6" s="8">
        <v>4</v>
      </c>
      <c r="B6" s="8" t="s">
        <v>168</v>
      </c>
      <c r="C6" s="11">
        <f t="shared" si="0"/>
        <v>28.48657895108196</v>
      </c>
      <c r="D6" s="10">
        <v>3.226113131492861</v>
      </c>
    </row>
    <row r="7" spans="1:4" ht="15" customHeight="1">
      <c r="A7" s="8">
        <v>5</v>
      </c>
      <c r="B7" s="8" t="s">
        <v>169</v>
      </c>
      <c r="C7" s="11">
        <f t="shared" si="0"/>
        <v>27.637678898339715</v>
      </c>
      <c r="D7" s="10">
        <v>3.129974960174373</v>
      </c>
    </row>
    <row r="8" spans="1:4" ht="15" customHeight="1">
      <c r="A8" s="8">
        <v>6</v>
      </c>
      <c r="B8" s="8" t="s">
        <v>170</v>
      </c>
      <c r="C8" s="11">
        <f t="shared" si="0"/>
        <v>21.53585368701796</v>
      </c>
      <c r="D8" s="10">
        <v>2.4389415274086024</v>
      </c>
    </row>
    <row r="9" spans="1:4" ht="15" customHeight="1">
      <c r="A9" s="8">
        <v>7</v>
      </c>
      <c r="B9" s="8" t="s">
        <v>171</v>
      </c>
      <c r="C9" s="11">
        <f t="shared" si="0"/>
        <v>21.51662524622598</v>
      </c>
      <c r="D9" s="10">
        <v>2.436763901044845</v>
      </c>
    </row>
    <row r="10" spans="1:4" ht="15" customHeight="1">
      <c r="A10" s="8">
        <v>8</v>
      </c>
      <c r="B10" s="8" t="s">
        <v>172</v>
      </c>
      <c r="C10" s="11">
        <f t="shared" si="0"/>
        <v>21.435438496215397</v>
      </c>
      <c r="D10" s="10">
        <v>2.4275694786200903</v>
      </c>
    </row>
    <row r="11" spans="1:4" ht="15" customHeight="1">
      <c r="A11" s="8">
        <v>9</v>
      </c>
      <c r="B11" s="8" t="s">
        <v>173</v>
      </c>
      <c r="C11" s="11">
        <f t="shared" si="0"/>
        <v>21.364934213311468</v>
      </c>
      <c r="D11" s="10">
        <v>2.419584848619645</v>
      </c>
    </row>
    <row r="12" spans="1:4" ht="15" customHeight="1">
      <c r="A12" s="8">
        <v>10</v>
      </c>
      <c r="B12" s="8" t="s">
        <v>174</v>
      </c>
      <c r="C12" s="11">
        <f t="shared" si="0"/>
        <v>21.364934213311468</v>
      </c>
      <c r="D12" s="10">
        <v>2.419584848619645</v>
      </c>
    </row>
  </sheetData>
  <mergeCells count="1">
    <mergeCell ref="A1:D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3" sqref="C3:C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88</v>
      </c>
      <c r="B1" s="20"/>
      <c r="C1" s="20"/>
      <c r="D1" s="20"/>
      <c r="E1" s="1"/>
    </row>
    <row r="2" spans="1:4" s="3" customFormat="1" ht="15" customHeight="1">
      <c r="A2" s="5" t="s">
        <v>1</v>
      </c>
      <c r="B2" s="5" t="s">
        <v>0</v>
      </c>
      <c r="C2" s="5" t="s">
        <v>2</v>
      </c>
      <c r="D2" s="5" t="s">
        <v>3</v>
      </c>
    </row>
    <row r="3" spans="1:4" ht="15" customHeight="1">
      <c r="A3" s="8">
        <v>1</v>
      </c>
      <c r="B3" s="8" t="s">
        <v>175</v>
      </c>
      <c r="C3" s="11">
        <f>478/100*D3</f>
        <v>33.297298301051036</v>
      </c>
      <c r="D3" s="10">
        <v>6.96596198766758</v>
      </c>
    </row>
    <row r="4" spans="1:4" ht="15" customHeight="1">
      <c r="A4" s="8">
        <v>2</v>
      </c>
      <c r="B4" s="8" t="s">
        <v>136</v>
      </c>
      <c r="C4" s="11">
        <f aca="true" t="shared" si="0" ref="C4:C12">478/100*D4</f>
        <v>29.552184408024292</v>
      </c>
      <c r="D4" s="10">
        <v>6.182465357327257</v>
      </c>
    </row>
    <row r="5" spans="1:4" ht="15" customHeight="1">
      <c r="A5" s="8">
        <v>3</v>
      </c>
      <c r="B5" s="8" t="s">
        <v>42</v>
      </c>
      <c r="C5" s="11">
        <f t="shared" si="0"/>
        <v>24.0047214158596</v>
      </c>
      <c r="D5" s="10">
        <v>5.021908245995732</v>
      </c>
    </row>
    <row r="6" spans="1:4" ht="15" customHeight="1">
      <c r="A6" s="8">
        <v>4</v>
      </c>
      <c r="B6" s="8" t="s">
        <v>43</v>
      </c>
      <c r="C6" s="11">
        <f t="shared" si="0"/>
        <v>23.607787711890264</v>
      </c>
      <c r="D6" s="10">
        <v>4.938867722152775</v>
      </c>
    </row>
    <row r="7" spans="1:4" ht="15" customHeight="1">
      <c r="A7" s="8">
        <v>5</v>
      </c>
      <c r="B7" s="8" t="s">
        <v>175</v>
      </c>
      <c r="C7" s="11">
        <f t="shared" si="0"/>
        <v>23.33922775308496</v>
      </c>
      <c r="D7" s="10">
        <v>4.882683630352502</v>
      </c>
    </row>
    <row r="8" spans="1:4" ht="15" customHeight="1">
      <c r="A8" s="8">
        <v>6</v>
      </c>
      <c r="B8" s="8" t="s">
        <v>44</v>
      </c>
      <c r="C8" s="11">
        <f t="shared" si="0"/>
        <v>22.964691492037215</v>
      </c>
      <c r="D8" s="10">
        <v>4.804328764024522</v>
      </c>
    </row>
    <row r="9" spans="1:4" ht="15" customHeight="1">
      <c r="A9" s="8">
        <v>7</v>
      </c>
      <c r="B9" s="8" t="s">
        <v>137</v>
      </c>
      <c r="C9" s="11">
        <f t="shared" si="0"/>
        <v>22.447481665137914</v>
      </c>
      <c r="D9" s="10">
        <v>4.696125871367764</v>
      </c>
    </row>
    <row r="10" spans="1:4" ht="15" customHeight="1">
      <c r="A10" s="8">
        <v>8</v>
      </c>
      <c r="B10" s="8" t="s">
        <v>176</v>
      </c>
      <c r="C10" s="11">
        <f t="shared" si="0"/>
        <v>21.158466547809688</v>
      </c>
      <c r="D10" s="10">
        <v>4.426457436780269</v>
      </c>
    </row>
    <row r="11" spans="1:4" ht="15" customHeight="1">
      <c r="A11" s="8">
        <v>9</v>
      </c>
      <c r="B11" s="8" t="s">
        <v>45</v>
      </c>
      <c r="C11" s="11">
        <f t="shared" si="0"/>
        <v>17.200118279129246</v>
      </c>
      <c r="D11" s="10">
        <v>3.5983511044203444</v>
      </c>
    </row>
    <row r="12" spans="1:4" ht="15" customHeight="1">
      <c r="A12" s="8">
        <v>10</v>
      </c>
      <c r="B12" s="8" t="s">
        <v>177</v>
      </c>
      <c r="C12" s="11">
        <f t="shared" si="0"/>
        <v>16.67790603726014</v>
      </c>
      <c r="D12" s="10">
        <v>3.4891016814351756</v>
      </c>
    </row>
  </sheetData>
  <mergeCells count="1">
    <mergeCell ref="A1:D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87</v>
      </c>
      <c r="B1" s="20"/>
      <c r="C1" s="20"/>
      <c r="D1" s="20"/>
      <c r="E1" s="1"/>
    </row>
    <row r="2" spans="1:4" s="3" customFormat="1" ht="15" customHeight="1">
      <c r="A2" s="5" t="s">
        <v>1</v>
      </c>
      <c r="B2" s="5" t="s">
        <v>0</v>
      </c>
      <c r="C2" s="5" t="s">
        <v>2</v>
      </c>
      <c r="D2" s="5" t="s">
        <v>3</v>
      </c>
    </row>
    <row r="3" spans="1:4" ht="15" customHeight="1">
      <c r="A3" s="8">
        <v>1</v>
      </c>
      <c r="B3" s="8" t="s">
        <v>28</v>
      </c>
      <c r="C3" s="11">
        <f>639/100*D3</f>
        <v>24.902069940890822</v>
      </c>
      <c r="D3" s="10">
        <v>3.8970375494351837</v>
      </c>
    </row>
    <row r="4" spans="1:4" ht="15" customHeight="1">
      <c r="A4" s="8">
        <v>2</v>
      </c>
      <c r="B4" s="8" t="s">
        <v>129</v>
      </c>
      <c r="C4" s="11">
        <f aca="true" t="shared" si="0" ref="C4:C12">639/100*D4</f>
        <v>20.783028654429653</v>
      </c>
      <c r="D4" s="10">
        <v>3.2524301493630134</v>
      </c>
    </row>
    <row r="5" spans="1:4" ht="15" customHeight="1">
      <c r="A5" s="8">
        <v>3</v>
      </c>
      <c r="B5" s="8" t="s">
        <v>165</v>
      </c>
      <c r="C5" s="11">
        <f t="shared" si="0"/>
        <v>20.61486291023938</v>
      </c>
      <c r="D5" s="10">
        <v>3.226113131492861</v>
      </c>
    </row>
    <row r="6" spans="1:4" ht="15" customHeight="1">
      <c r="A6" s="8">
        <v>4</v>
      </c>
      <c r="B6" s="8" t="s">
        <v>168</v>
      </c>
      <c r="C6" s="11">
        <f t="shared" si="0"/>
        <v>20.61486291023938</v>
      </c>
      <c r="D6" s="10">
        <v>3.226113131492861</v>
      </c>
    </row>
    <row r="7" spans="1:4" ht="15" customHeight="1">
      <c r="A7" s="8">
        <v>5</v>
      </c>
      <c r="B7" s="8" t="s">
        <v>169</v>
      </c>
      <c r="C7" s="11">
        <f t="shared" si="0"/>
        <v>20.000539995514245</v>
      </c>
      <c r="D7" s="10">
        <v>3.129974960174373</v>
      </c>
    </row>
    <row r="8" spans="1:4" ht="15" customHeight="1">
      <c r="A8" s="8">
        <v>6</v>
      </c>
      <c r="B8" s="8" t="s">
        <v>170</v>
      </c>
      <c r="C8" s="11">
        <f t="shared" si="0"/>
        <v>15.584836360140969</v>
      </c>
      <c r="D8" s="10">
        <v>2.4389415274086024</v>
      </c>
    </row>
    <row r="9" spans="1:4" ht="15" customHeight="1">
      <c r="A9" s="8">
        <v>7</v>
      </c>
      <c r="B9" s="8" t="s">
        <v>171</v>
      </c>
      <c r="C9" s="11">
        <f t="shared" si="0"/>
        <v>15.570921327676558</v>
      </c>
      <c r="D9" s="10">
        <v>2.436763901044845</v>
      </c>
    </row>
    <row r="10" spans="1:4" ht="15" customHeight="1">
      <c r="A10" s="8">
        <v>8</v>
      </c>
      <c r="B10" s="8" t="s">
        <v>172</v>
      </c>
      <c r="C10" s="11">
        <f t="shared" si="0"/>
        <v>15.512168968382376</v>
      </c>
      <c r="D10" s="10">
        <v>2.4275694786200903</v>
      </c>
    </row>
    <row r="11" spans="1:4" ht="15" customHeight="1">
      <c r="A11" s="8">
        <v>9</v>
      </c>
      <c r="B11" s="8" t="s">
        <v>173</v>
      </c>
      <c r="C11" s="11">
        <f t="shared" si="0"/>
        <v>15.461147182679532</v>
      </c>
      <c r="D11" s="10">
        <v>2.419584848619645</v>
      </c>
    </row>
    <row r="12" spans="1:4" ht="15" customHeight="1">
      <c r="A12" s="8">
        <v>10</v>
      </c>
      <c r="B12" s="8" t="s">
        <v>174</v>
      </c>
      <c r="C12" s="11">
        <f t="shared" si="0"/>
        <v>15.461147182679532</v>
      </c>
      <c r="D12" s="10">
        <v>2.419584848619645</v>
      </c>
    </row>
  </sheetData>
  <mergeCells count="1">
    <mergeCell ref="A1:D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7" sqref="C7"/>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86</v>
      </c>
      <c r="B1" s="20"/>
      <c r="C1" s="20"/>
      <c r="D1" s="20"/>
      <c r="E1" s="1"/>
    </row>
    <row r="2" spans="1:4" s="3" customFormat="1" ht="15" customHeight="1">
      <c r="A2" s="5" t="s">
        <v>1</v>
      </c>
      <c r="B2" s="5" t="s">
        <v>0</v>
      </c>
      <c r="C2" s="5" t="s">
        <v>2</v>
      </c>
      <c r="D2" s="5" t="s">
        <v>3</v>
      </c>
    </row>
    <row r="3" spans="1:4" ht="15" customHeight="1">
      <c r="A3" s="8">
        <v>1</v>
      </c>
      <c r="B3" s="8" t="s">
        <v>28</v>
      </c>
      <c r="C3" s="11">
        <f>450/100*D3</f>
        <v>16.348178262553347</v>
      </c>
      <c r="D3" s="10">
        <v>3.6329285027896328</v>
      </c>
    </row>
    <row r="4" spans="1:4" ht="15" customHeight="1">
      <c r="A4" s="8">
        <v>2</v>
      </c>
      <c r="B4" s="8" t="s">
        <v>126</v>
      </c>
      <c r="C4" s="11">
        <f aca="true" t="shared" si="0" ref="C4:C12">450/100*D4</f>
        <v>14.279230035723351</v>
      </c>
      <c r="D4" s="10">
        <v>3.1731622301607447</v>
      </c>
    </row>
    <row r="5" spans="1:4" ht="15" customHeight="1">
      <c r="A5" s="8">
        <v>3</v>
      </c>
      <c r="B5" s="8" t="s">
        <v>127</v>
      </c>
      <c r="C5" s="11">
        <f t="shared" si="0"/>
        <v>14.255640246278862</v>
      </c>
      <c r="D5" s="10">
        <v>3.167920054728636</v>
      </c>
    </row>
    <row r="6" spans="1:4" ht="15" customHeight="1">
      <c r="A6" s="8">
        <v>4</v>
      </c>
      <c r="B6" s="8" t="s">
        <v>128</v>
      </c>
      <c r="C6" s="11">
        <f t="shared" si="0"/>
        <v>14.227662983918366</v>
      </c>
      <c r="D6" s="10">
        <v>3.1617028853151923</v>
      </c>
    </row>
    <row r="7" spans="1:4" ht="15" customHeight="1">
      <c r="A7" s="8">
        <v>5</v>
      </c>
      <c r="B7" s="8" t="s">
        <v>129</v>
      </c>
      <c r="C7" s="11">
        <f t="shared" si="0"/>
        <v>11.490449686009036</v>
      </c>
      <c r="D7" s="10">
        <v>2.5534332635575634</v>
      </c>
    </row>
    <row r="8" spans="1:4" ht="15" customHeight="1">
      <c r="A8" s="8">
        <v>6</v>
      </c>
      <c r="B8" s="8" t="s">
        <v>41</v>
      </c>
      <c r="C8" s="11">
        <f t="shared" si="0"/>
        <v>11.396033548063329</v>
      </c>
      <c r="D8" s="10">
        <v>2.5324518995696286</v>
      </c>
    </row>
    <row r="9" spans="1:4" ht="15" customHeight="1">
      <c r="A9" s="8">
        <v>7</v>
      </c>
      <c r="B9" s="8" t="s">
        <v>40</v>
      </c>
      <c r="C9" s="11">
        <f t="shared" si="0"/>
        <v>11.396033548063329</v>
      </c>
      <c r="D9" s="10">
        <v>2.5324518995696286</v>
      </c>
    </row>
    <row r="10" spans="1:4" ht="15" customHeight="1">
      <c r="A10" s="8">
        <v>8</v>
      </c>
      <c r="B10" s="8" t="s">
        <v>168</v>
      </c>
      <c r="C10" s="11">
        <f t="shared" si="0"/>
        <v>11.396033548063329</v>
      </c>
      <c r="D10" s="10">
        <v>2.5324518995696286</v>
      </c>
    </row>
    <row r="11" spans="1:4" ht="15" customHeight="1">
      <c r="A11" s="8">
        <v>9</v>
      </c>
      <c r="B11" s="8" t="s">
        <v>130</v>
      </c>
      <c r="C11" s="11">
        <f t="shared" si="0"/>
        <v>11.379509299418636</v>
      </c>
      <c r="D11" s="10">
        <v>2.5287798443152525</v>
      </c>
    </row>
    <row r="12" spans="1:4" ht="15" customHeight="1">
      <c r="A12" s="8">
        <v>10</v>
      </c>
      <c r="B12" s="8" t="s">
        <v>131</v>
      </c>
      <c r="C12" s="11">
        <f t="shared" si="0"/>
        <v>8.662410000721637</v>
      </c>
      <c r="D12" s="10">
        <v>1.9249800001603639</v>
      </c>
    </row>
  </sheetData>
  <mergeCells count="1">
    <mergeCell ref="A1:D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85</v>
      </c>
      <c r="B1" s="20"/>
      <c r="C1" s="20"/>
      <c r="D1" s="20"/>
      <c r="E1" s="1"/>
    </row>
    <row r="2" spans="1:4" s="3" customFormat="1" ht="15" customHeight="1">
      <c r="A2" s="5" t="s">
        <v>1</v>
      </c>
      <c r="B2" s="5" t="s">
        <v>0</v>
      </c>
      <c r="C2" s="5" t="s">
        <v>2</v>
      </c>
      <c r="D2" s="5" t="s">
        <v>3</v>
      </c>
    </row>
    <row r="3" spans="1:4" ht="15" customHeight="1">
      <c r="A3" s="8">
        <v>1</v>
      </c>
      <c r="B3" s="8" t="s">
        <v>28</v>
      </c>
      <c r="C3" s="11">
        <f>782/100*D3</f>
        <v>30.47483363658314</v>
      </c>
      <c r="D3" s="10">
        <v>3.8970375494351837</v>
      </c>
    </row>
    <row r="4" spans="1:4" ht="15" customHeight="1">
      <c r="A4" s="8">
        <v>2</v>
      </c>
      <c r="B4" s="8" t="s">
        <v>129</v>
      </c>
      <c r="C4" s="11">
        <f aca="true" t="shared" si="0" ref="C4:C12">782/100*D4</f>
        <v>25.434003768018766</v>
      </c>
      <c r="D4" s="10">
        <v>3.2524301493630134</v>
      </c>
    </row>
    <row r="5" spans="1:4" ht="15" customHeight="1">
      <c r="A5" s="8">
        <v>3</v>
      </c>
      <c r="B5" s="8" t="s">
        <v>165</v>
      </c>
      <c r="C5" s="11">
        <f t="shared" si="0"/>
        <v>25.22820468827417</v>
      </c>
      <c r="D5" s="10">
        <v>3.226113131492861</v>
      </c>
    </row>
    <row r="6" spans="1:4" ht="15" customHeight="1">
      <c r="A6" s="8">
        <v>4</v>
      </c>
      <c r="B6" s="8" t="s">
        <v>168</v>
      </c>
      <c r="C6" s="11">
        <f t="shared" si="0"/>
        <v>25.22820468827417</v>
      </c>
      <c r="D6" s="10">
        <v>3.226113131492861</v>
      </c>
    </row>
    <row r="7" spans="1:4" ht="15" customHeight="1">
      <c r="A7" s="8">
        <v>5</v>
      </c>
      <c r="B7" s="8" t="s">
        <v>169</v>
      </c>
      <c r="C7" s="11">
        <f t="shared" si="0"/>
        <v>24.4764041885636</v>
      </c>
      <c r="D7" s="10">
        <v>3.129974960174373</v>
      </c>
    </row>
    <row r="8" spans="1:4" ht="15" customHeight="1">
      <c r="A8" s="8">
        <v>6</v>
      </c>
      <c r="B8" s="8" t="s">
        <v>170</v>
      </c>
      <c r="C8" s="11">
        <f t="shared" si="0"/>
        <v>19.07252274433527</v>
      </c>
      <c r="D8" s="10">
        <v>2.4389415274086024</v>
      </c>
    </row>
    <row r="9" spans="1:4" ht="15" customHeight="1">
      <c r="A9" s="8">
        <v>7</v>
      </c>
      <c r="B9" s="8" t="s">
        <v>171</v>
      </c>
      <c r="C9" s="11">
        <f t="shared" si="0"/>
        <v>19.055493706170687</v>
      </c>
      <c r="D9" s="10">
        <v>2.436763901044845</v>
      </c>
    </row>
    <row r="10" spans="1:4" ht="15" customHeight="1">
      <c r="A10" s="8">
        <v>8</v>
      </c>
      <c r="B10" s="8" t="s">
        <v>172</v>
      </c>
      <c r="C10" s="11">
        <f t="shared" si="0"/>
        <v>18.983593322809106</v>
      </c>
      <c r="D10" s="10">
        <v>2.4275694786200903</v>
      </c>
    </row>
    <row r="11" spans="1:4" ht="15" customHeight="1">
      <c r="A11" s="8">
        <v>9</v>
      </c>
      <c r="B11" s="8" t="s">
        <v>173</v>
      </c>
      <c r="C11" s="11">
        <f t="shared" si="0"/>
        <v>18.921153516205624</v>
      </c>
      <c r="D11" s="10">
        <v>2.419584848619645</v>
      </c>
    </row>
    <row r="12" spans="1:4" ht="15" customHeight="1">
      <c r="A12" s="8">
        <v>10</v>
      </c>
      <c r="B12" s="8" t="s">
        <v>174</v>
      </c>
      <c r="C12" s="11">
        <f t="shared" si="0"/>
        <v>18.921153516205624</v>
      </c>
      <c r="D12" s="10">
        <v>2.419584848619645</v>
      </c>
    </row>
  </sheetData>
  <mergeCells count="1">
    <mergeCell ref="A1:D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84</v>
      </c>
      <c r="B1" s="20"/>
      <c r="C1" s="20"/>
      <c r="D1" s="20"/>
      <c r="E1" s="1"/>
    </row>
    <row r="2" spans="1:4" s="3" customFormat="1" ht="15" customHeight="1">
      <c r="A2" s="5" t="s">
        <v>1</v>
      </c>
      <c r="B2" s="5" t="s">
        <v>0</v>
      </c>
      <c r="C2" s="5" t="s">
        <v>2</v>
      </c>
      <c r="D2" s="5" t="s">
        <v>3</v>
      </c>
    </row>
    <row r="3" spans="1:4" ht="15" customHeight="1">
      <c r="A3" s="8">
        <v>1</v>
      </c>
      <c r="B3" s="8" t="s">
        <v>28</v>
      </c>
      <c r="C3" s="11">
        <f>D3*238/100</f>
        <v>8.646369836639327</v>
      </c>
      <c r="D3" s="10">
        <v>3.6329285027896328</v>
      </c>
    </row>
    <row r="4" spans="1:4" ht="15" customHeight="1">
      <c r="A4" s="8">
        <v>2</v>
      </c>
      <c r="B4" s="8" t="s">
        <v>126</v>
      </c>
      <c r="C4" s="11">
        <f aca="true" t="shared" si="0" ref="C4:C12">D4*238/100</f>
        <v>7.5521261077825725</v>
      </c>
      <c r="D4" s="10">
        <v>3.1731622301607447</v>
      </c>
    </row>
    <row r="5" spans="1:4" ht="15" customHeight="1">
      <c r="A5" s="8">
        <v>3</v>
      </c>
      <c r="B5" s="8" t="s">
        <v>127</v>
      </c>
      <c r="C5" s="11">
        <f t="shared" si="0"/>
        <v>7.539649730254154</v>
      </c>
      <c r="D5" s="10">
        <v>3.167920054728636</v>
      </c>
    </row>
    <row r="6" spans="1:4" ht="15" customHeight="1">
      <c r="A6" s="8">
        <v>4</v>
      </c>
      <c r="B6" s="8" t="s">
        <v>128</v>
      </c>
      <c r="C6" s="11">
        <f t="shared" si="0"/>
        <v>7.524852867050157</v>
      </c>
      <c r="D6" s="10">
        <v>3.1617028853151923</v>
      </c>
    </row>
    <row r="7" spans="1:4" ht="15" customHeight="1">
      <c r="A7" s="8">
        <v>5</v>
      </c>
      <c r="B7" s="8" t="s">
        <v>129</v>
      </c>
      <c r="C7" s="11">
        <f t="shared" si="0"/>
        <v>6.077171167267</v>
      </c>
      <c r="D7" s="10">
        <v>2.5534332635575634</v>
      </c>
    </row>
    <row r="8" spans="1:4" ht="15" customHeight="1">
      <c r="A8" s="8">
        <v>6</v>
      </c>
      <c r="B8" s="8" t="s">
        <v>41</v>
      </c>
      <c r="C8" s="11">
        <f t="shared" si="0"/>
        <v>6.027235520975717</v>
      </c>
      <c r="D8" s="10">
        <v>2.5324518995696286</v>
      </c>
    </row>
    <row r="9" spans="1:4" ht="15" customHeight="1">
      <c r="A9" s="8">
        <v>7</v>
      </c>
      <c r="B9" s="8" t="s">
        <v>40</v>
      </c>
      <c r="C9" s="11">
        <f t="shared" si="0"/>
        <v>6.027235520975717</v>
      </c>
      <c r="D9" s="10">
        <v>2.5324518995696286</v>
      </c>
    </row>
    <row r="10" spans="1:4" ht="15" customHeight="1">
      <c r="A10" s="8">
        <v>8</v>
      </c>
      <c r="B10" s="8" t="s">
        <v>168</v>
      </c>
      <c r="C10" s="11">
        <f t="shared" si="0"/>
        <v>6.027235520975717</v>
      </c>
      <c r="D10" s="10">
        <v>2.5324518995696286</v>
      </c>
    </row>
    <row r="11" spans="1:4" ht="15" customHeight="1">
      <c r="A11" s="8">
        <v>9</v>
      </c>
      <c r="B11" s="8" t="s">
        <v>130</v>
      </c>
      <c r="C11" s="11">
        <f t="shared" si="0"/>
        <v>6.018496029470302</v>
      </c>
      <c r="D11" s="10">
        <v>2.5287798443152525</v>
      </c>
    </row>
    <row r="12" spans="1:4" ht="15" customHeight="1">
      <c r="A12" s="8">
        <v>10</v>
      </c>
      <c r="B12" s="8" t="s">
        <v>131</v>
      </c>
      <c r="C12" s="11">
        <f t="shared" si="0"/>
        <v>4.581452400381666</v>
      </c>
      <c r="D12" s="10">
        <v>1.9249800001603639</v>
      </c>
    </row>
  </sheetData>
  <mergeCells count="1">
    <mergeCell ref="A1:D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83</v>
      </c>
      <c r="B1" s="20"/>
      <c r="C1" s="20"/>
      <c r="D1" s="20"/>
      <c r="E1" s="1"/>
    </row>
    <row r="2" spans="1:4" s="3" customFormat="1" ht="15" customHeight="1">
      <c r="A2" s="5" t="s">
        <v>1</v>
      </c>
      <c r="B2" s="5" t="s">
        <v>0</v>
      </c>
      <c r="C2" s="5" t="s">
        <v>2</v>
      </c>
      <c r="D2" s="5" t="s">
        <v>3</v>
      </c>
    </row>
    <row r="3" spans="1:4" ht="15" customHeight="1">
      <c r="A3" s="8">
        <v>1</v>
      </c>
      <c r="B3" s="8" t="s">
        <v>28</v>
      </c>
      <c r="C3" s="11">
        <f>D3*745/100</f>
        <v>27.065317345782763</v>
      </c>
      <c r="D3" s="10">
        <v>3.6329285027896328</v>
      </c>
    </row>
    <row r="4" spans="1:4" ht="15" customHeight="1">
      <c r="A4" s="8">
        <v>2</v>
      </c>
      <c r="B4" s="8" t="s">
        <v>126</v>
      </c>
      <c r="C4" s="11">
        <f aca="true" t="shared" si="0" ref="C4:C12">D4*745/100</f>
        <v>23.64005861469755</v>
      </c>
      <c r="D4" s="10">
        <v>3.1731622301607447</v>
      </c>
    </row>
    <row r="5" spans="1:4" ht="15" customHeight="1">
      <c r="A5" s="8">
        <v>3</v>
      </c>
      <c r="B5" s="8" t="s">
        <v>127</v>
      </c>
      <c r="C5" s="11">
        <f t="shared" si="0"/>
        <v>23.601004407728336</v>
      </c>
      <c r="D5" s="10">
        <v>3.167920054728636</v>
      </c>
    </row>
    <row r="6" spans="1:4" ht="15" customHeight="1">
      <c r="A6" s="8">
        <v>4</v>
      </c>
      <c r="B6" s="8" t="s">
        <v>128</v>
      </c>
      <c r="C6" s="11">
        <f t="shared" si="0"/>
        <v>23.554686495598183</v>
      </c>
      <c r="D6" s="10">
        <v>3.1617028853151923</v>
      </c>
    </row>
    <row r="7" spans="1:4" ht="15" customHeight="1">
      <c r="A7" s="8">
        <v>5</v>
      </c>
      <c r="B7" s="8" t="s">
        <v>129</v>
      </c>
      <c r="C7" s="11">
        <f t="shared" si="0"/>
        <v>19.023077813503846</v>
      </c>
      <c r="D7" s="10">
        <v>2.5534332635575634</v>
      </c>
    </row>
    <row r="8" spans="1:4" ht="15" customHeight="1">
      <c r="A8" s="8">
        <v>6</v>
      </c>
      <c r="B8" s="8" t="s">
        <v>41</v>
      </c>
      <c r="C8" s="11">
        <f t="shared" si="0"/>
        <v>18.866766651793732</v>
      </c>
      <c r="D8" s="10">
        <v>2.5324518995696286</v>
      </c>
    </row>
    <row r="9" spans="1:4" ht="15" customHeight="1">
      <c r="A9" s="8">
        <v>7</v>
      </c>
      <c r="B9" s="8" t="s">
        <v>40</v>
      </c>
      <c r="C9" s="11">
        <f t="shared" si="0"/>
        <v>18.866766651793732</v>
      </c>
      <c r="D9" s="10">
        <v>2.5324518995696286</v>
      </c>
    </row>
    <row r="10" spans="1:4" ht="15" customHeight="1">
      <c r="A10" s="8">
        <v>8</v>
      </c>
      <c r="B10" s="8" t="s">
        <v>168</v>
      </c>
      <c r="C10" s="11">
        <f t="shared" si="0"/>
        <v>18.866766651793732</v>
      </c>
      <c r="D10" s="10">
        <v>2.5324518995696286</v>
      </c>
    </row>
    <row r="11" spans="1:4" ht="15" customHeight="1">
      <c r="A11" s="8">
        <v>9</v>
      </c>
      <c r="B11" s="8" t="s">
        <v>130</v>
      </c>
      <c r="C11" s="11">
        <f t="shared" si="0"/>
        <v>18.83940984014863</v>
      </c>
      <c r="D11" s="10">
        <v>2.5287798443152525</v>
      </c>
    </row>
    <row r="12" spans="1:4" ht="15" customHeight="1">
      <c r="A12" s="8">
        <v>10</v>
      </c>
      <c r="B12" s="8" t="s">
        <v>131</v>
      </c>
      <c r="C12" s="11">
        <f t="shared" si="0"/>
        <v>14.34110100119471</v>
      </c>
      <c r="D12" s="10">
        <v>1.9249800001603639</v>
      </c>
    </row>
  </sheetData>
  <mergeCells count="1">
    <mergeCell ref="A1:D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82</v>
      </c>
      <c r="B1" s="20"/>
      <c r="C1" s="20"/>
      <c r="D1" s="20"/>
      <c r="E1" s="1"/>
    </row>
    <row r="2" spans="1:4" s="3" customFormat="1" ht="15" customHeight="1">
      <c r="A2" s="5" t="s">
        <v>1</v>
      </c>
      <c r="B2" s="5" t="s">
        <v>0</v>
      </c>
      <c r="C2" s="5" t="s">
        <v>2</v>
      </c>
      <c r="D2" s="5" t="s">
        <v>3</v>
      </c>
    </row>
    <row r="3" spans="1:4" ht="15" customHeight="1">
      <c r="A3" s="8">
        <v>1</v>
      </c>
      <c r="B3" s="8" t="s">
        <v>28</v>
      </c>
      <c r="C3" s="11">
        <f>D3*774/100</f>
        <v>28.118866611591756</v>
      </c>
      <c r="D3" s="10">
        <v>3.6329285027896328</v>
      </c>
    </row>
    <row r="4" spans="1:4" ht="15" customHeight="1">
      <c r="A4" s="8">
        <v>2</v>
      </c>
      <c r="B4" s="8" t="s">
        <v>126</v>
      </c>
      <c r="C4" s="11">
        <f aca="true" t="shared" si="0" ref="C4:C12">D4*774/100</f>
        <v>24.560275661444166</v>
      </c>
      <c r="D4" s="10">
        <v>3.1731622301607447</v>
      </c>
    </row>
    <row r="5" spans="1:4" ht="15" customHeight="1">
      <c r="A5" s="8">
        <v>3</v>
      </c>
      <c r="B5" s="8" t="s">
        <v>127</v>
      </c>
      <c r="C5" s="11">
        <f t="shared" si="0"/>
        <v>24.51970122359964</v>
      </c>
      <c r="D5" s="10">
        <v>3.167920054728636</v>
      </c>
    </row>
    <row r="6" spans="1:4" ht="15" customHeight="1">
      <c r="A6" s="8">
        <v>4</v>
      </c>
      <c r="B6" s="8" t="s">
        <v>128</v>
      </c>
      <c r="C6" s="11">
        <f t="shared" si="0"/>
        <v>24.47158033233959</v>
      </c>
      <c r="D6" s="10">
        <v>3.1617028853151923</v>
      </c>
    </row>
    <row r="7" spans="1:4" ht="15" customHeight="1">
      <c r="A7" s="8">
        <v>5</v>
      </c>
      <c r="B7" s="8" t="s">
        <v>129</v>
      </c>
      <c r="C7" s="11">
        <f t="shared" si="0"/>
        <v>19.76357345993554</v>
      </c>
      <c r="D7" s="10">
        <v>2.5534332635575634</v>
      </c>
    </row>
    <row r="8" spans="1:4" ht="15" customHeight="1">
      <c r="A8" s="8">
        <v>6</v>
      </c>
      <c r="B8" s="8" t="s">
        <v>41</v>
      </c>
      <c r="C8" s="11">
        <f t="shared" si="0"/>
        <v>19.601177702668924</v>
      </c>
      <c r="D8" s="10">
        <v>2.5324518995696286</v>
      </c>
    </row>
    <row r="9" spans="1:4" ht="15" customHeight="1">
      <c r="A9" s="8">
        <v>7</v>
      </c>
      <c r="B9" s="8" t="s">
        <v>40</v>
      </c>
      <c r="C9" s="11">
        <f t="shared" si="0"/>
        <v>19.601177702668924</v>
      </c>
      <c r="D9" s="10">
        <v>2.5324518995696286</v>
      </c>
    </row>
    <row r="10" spans="1:4" ht="15" customHeight="1">
      <c r="A10" s="8">
        <v>8</v>
      </c>
      <c r="B10" s="8" t="s">
        <v>168</v>
      </c>
      <c r="C10" s="11">
        <f t="shared" si="0"/>
        <v>19.601177702668924</v>
      </c>
      <c r="D10" s="10">
        <v>2.5324518995696286</v>
      </c>
    </row>
    <row r="11" spans="1:4" ht="15" customHeight="1">
      <c r="A11" s="8">
        <v>9</v>
      </c>
      <c r="B11" s="8" t="s">
        <v>130</v>
      </c>
      <c r="C11" s="11">
        <f t="shared" si="0"/>
        <v>19.572755995000055</v>
      </c>
      <c r="D11" s="10">
        <v>2.5287798443152525</v>
      </c>
    </row>
    <row r="12" spans="1:4" ht="15" customHeight="1">
      <c r="A12" s="8">
        <v>10</v>
      </c>
      <c r="B12" s="8" t="s">
        <v>131</v>
      </c>
      <c r="C12" s="11">
        <f t="shared" si="0"/>
        <v>14.899345201241218</v>
      </c>
      <c r="D12" s="10">
        <v>1.9249800001603639</v>
      </c>
    </row>
  </sheetData>
  <mergeCells count="1">
    <mergeCell ref="A1:D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27" sqref="B27"/>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81</v>
      </c>
      <c r="B1" s="20"/>
      <c r="C1" s="20"/>
      <c r="D1" s="20"/>
      <c r="E1" s="1"/>
    </row>
    <row r="2" spans="1:4" s="3" customFormat="1" ht="15" customHeight="1">
      <c r="A2" s="5" t="s">
        <v>1</v>
      </c>
      <c r="B2" s="5" t="s">
        <v>0</v>
      </c>
      <c r="C2" s="5" t="s">
        <v>2</v>
      </c>
      <c r="D2" s="5" t="s">
        <v>3</v>
      </c>
    </row>
    <row r="3" spans="1:4" ht="15" customHeight="1">
      <c r="A3" s="8">
        <v>1</v>
      </c>
      <c r="B3" s="8" t="s">
        <v>123</v>
      </c>
      <c r="C3" s="11">
        <f>1350/100*D3</f>
        <v>46.86366178419652</v>
      </c>
      <c r="D3" s="10">
        <v>3.471382354384928</v>
      </c>
    </row>
    <row r="4" spans="1:4" ht="15" customHeight="1">
      <c r="A4" s="8">
        <v>2</v>
      </c>
      <c r="B4" s="8" t="s">
        <v>37</v>
      </c>
      <c r="C4" s="11">
        <f aca="true" t="shared" si="0" ref="C4:C12">1350/100*D4</f>
        <v>40.59879612112583</v>
      </c>
      <c r="D4" s="10">
        <v>3.007318231194506</v>
      </c>
    </row>
    <row r="5" spans="1:4" ht="15" customHeight="1">
      <c r="A5" s="8">
        <v>3</v>
      </c>
      <c r="B5" s="8" t="s">
        <v>121</v>
      </c>
      <c r="C5" s="11">
        <f t="shared" si="0"/>
        <v>40.04260434674948</v>
      </c>
      <c r="D5" s="10">
        <v>2.9661188404999614</v>
      </c>
    </row>
    <row r="6" spans="1:4" ht="15" customHeight="1">
      <c r="A6" s="8">
        <v>4</v>
      </c>
      <c r="B6" s="8" t="s">
        <v>122</v>
      </c>
      <c r="C6" s="11">
        <f t="shared" si="0"/>
        <v>40.04260434674948</v>
      </c>
      <c r="D6" s="10">
        <v>2.9661188404999614</v>
      </c>
    </row>
    <row r="7" spans="1:4" ht="15" customHeight="1">
      <c r="A7" s="8">
        <v>5</v>
      </c>
      <c r="B7" s="8" t="s">
        <v>124</v>
      </c>
      <c r="C7" s="11">
        <f t="shared" si="0"/>
        <v>40.04260434674948</v>
      </c>
      <c r="D7" s="10">
        <v>2.9661188404999614</v>
      </c>
    </row>
    <row r="8" spans="1:4" ht="15" customHeight="1">
      <c r="A8" s="8">
        <v>6</v>
      </c>
      <c r="B8" s="8" t="s">
        <v>38</v>
      </c>
      <c r="C8" s="11">
        <f t="shared" si="0"/>
        <v>34.31984880885987</v>
      </c>
      <c r="D8" s="10">
        <v>2.5422110228785084</v>
      </c>
    </row>
    <row r="9" spans="1:4" ht="15" customHeight="1">
      <c r="A9" s="8">
        <v>7</v>
      </c>
      <c r="B9" s="8" t="s">
        <v>167</v>
      </c>
      <c r="C9" s="11">
        <f t="shared" si="0"/>
        <v>33.50765131735996</v>
      </c>
      <c r="D9" s="10">
        <v>2.4820482457303674</v>
      </c>
    </row>
    <row r="10" spans="1:4" ht="15" customHeight="1">
      <c r="A10" s="8">
        <v>8</v>
      </c>
      <c r="B10" s="8" t="s">
        <v>119</v>
      </c>
      <c r="C10" s="11">
        <f t="shared" si="0"/>
        <v>33.368836955624566</v>
      </c>
      <c r="D10" s="10">
        <v>2.4717657004166345</v>
      </c>
    </row>
    <row r="11" spans="1:4" ht="15" customHeight="1">
      <c r="A11" s="8">
        <v>9</v>
      </c>
      <c r="B11" s="8" t="s">
        <v>39</v>
      </c>
      <c r="C11" s="11">
        <f t="shared" si="0"/>
        <v>33.368836955624566</v>
      </c>
      <c r="D11" s="10">
        <v>2.4717657004166345</v>
      </c>
    </row>
    <row r="12" spans="1:4" ht="15" customHeight="1">
      <c r="A12" s="8">
        <v>10</v>
      </c>
      <c r="B12" s="8" t="s">
        <v>125</v>
      </c>
      <c r="C12" s="11">
        <f t="shared" si="0"/>
        <v>33.368836955624566</v>
      </c>
      <c r="D12" s="10">
        <v>2.4717657004166345</v>
      </c>
    </row>
  </sheetData>
  <mergeCells count="1">
    <mergeCell ref="A1:D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7" sqref="B37"/>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80</v>
      </c>
      <c r="B1" s="20"/>
      <c r="C1" s="20"/>
      <c r="D1" s="20"/>
      <c r="E1" s="1"/>
    </row>
    <row r="2" spans="1:4" s="3" customFormat="1" ht="15" customHeight="1">
      <c r="A2" s="5" t="s">
        <v>1</v>
      </c>
      <c r="B2" s="5" t="s">
        <v>0</v>
      </c>
      <c r="C2" s="5" t="s">
        <v>2</v>
      </c>
      <c r="D2" s="5" t="s">
        <v>3</v>
      </c>
    </row>
    <row r="3" spans="1:4" ht="15" customHeight="1">
      <c r="A3" s="8">
        <v>1</v>
      </c>
      <c r="B3" s="8" t="s">
        <v>123</v>
      </c>
      <c r="C3" s="11">
        <f>767/100*D3</f>
        <v>26.625502658132397</v>
      </c>
      <c r="D3" s="10">
        <v>3.471382354384928</v>
      </c>
    </row>
    <row r="4" spans="1:4" ht="15" customHeight="1">
      <c r="A4" s="8">
        <v>2</v>
      </c>
      <c r="B4" s="8" t="s">
        <v>37</v>
      </c>
      <c r="C4" s="11">
        <f aca="true" t="shared" si="0" ref="C4:C12">767/100*D4</f>
        <v>23.06613083326186</v>
      </c>
      <c r="D4" s="10">
        <v>3.007318231194506</v>
      </c>
    </row>
    <row r="5" spans="1:4" ht="15" customHeight="1">
      <c r="A5" s="8">
        <v>3</v>
      </c>
      <c r="B5" s="8" t="s">
        <v>121</v>
      </c>
      <c r="C5" s="11">
        <f t="shared" si="0"/>
        <v>22.750131506634705</v>
      </c>
      <c r="D5" s="10">
        <v>2.9661188404999614</v>
      </c>
    </row>
    <row r="6" spans="1:4" ht="15" customHeight="1">
      <c r="A6" s="8">
        <v>4</v>
      </c>
      <c r="B6" s="8" t="s">
        <v>122</v>
      </c>
      <c r="C6" s="11">
        <f t="shared" si="0"/>
        <v>22.750131506634705</v>
      </c>
      <c r="D6" s="10">
        <v>2.9661188404999614</v>
      </c>
    </row>
    <row r="7" spans="1:4" ht="15" customHeight="1">
      <c r="A7" s="8">
        <v>5</v>
      </c>
      <c r="B7" s="8" t="s">
        <v>124</v>
      </c>
      <c r="C7" s="11">
        <f t="shared" si="0"/>
        <v>22.750131506634705</v>
      </c>
      <c r="D7" s="10">
        <v>2.9661188404999614</v>
      </c>
    </row>
    <row r="8" spans="1:4" ht="15" customHeight="1">
      <c r="A8" s="8">
        <v>6</v>
      </c>
      <c r="B8" s="8" t="s">
        <v>38</v>
      </c>
      <c r="C8" s="11">
        <f t="shared" si="0"/>
        <v>19.49875854547816</v>
      </c>
      <c r="D8" s="10">
        <v>2.5422110228785084</v>
      </c>
    </row>
    <row r="9" spans="1:4" ht="15" customHeight="1">
      <c r="A9" s="8">
        <v>7</v>
      </c>
      <c r="B9" s="8" t="s">
        <v>167</v>
      </c>
      <c r="C9" s="11">
        <f t="shared" si="0"/>
        <v>19.03731004475192</v>
      </c>
      <c r="D9" s="10">
        <v>2.4820482457303674</v>
      </c>
    </row>
    <row r="10" spans="1:4" ht="15" customHeight="1">
      <c r="A10" s="8">
        <v>8</v>
      </c>
      <c r="B10" s="8" t="s">
        <v>119</v>
      </c>
      <c r="C10" s="11">
        <f t="shared" si="0"/>
        <v>18.958442922195587</v>
      </c>
      <c r="D10" s="10">
        <v>2.4717657004166345</v>
      </c>
    </row>
    <row r="11" spans="1:4" ht="15" customHeight="1">
      <c r="A11" s="8">
        <v>9</v>
      </c>
      <c r="B11" s="8" t="s">
        <v>39</v>
      </c>
      <c r="C11" s="11">
        <f t="shared" si="0"/>
        <v>18.958442922195587</v>
      </c>
      <c r="D11" s="10">
        <v>2.4717657004166345</v>
      </c>
    </row>
    <row r="12" spans="1:4" ht="15" customHeight="1">
      <c r="A12" s="8">
        <v>10</v>
      </c>
      <c r="B12" s="8" t="s">
        <v>125</v>
      </c>
      <c r="C12" s="11">
        <f t="shared" si="0"/>
        <v>18.958442922195587</v>
      </c>
      <c r="D12" s="10">
        <v>2.4717657004166345</v>
      </c>
    </row>
  </sheetData>
  <mergeCells count="1">
    <mergeCell ref="A1:D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144</v>
      </c>
      <c r="B1" s="20"/>
      <c r="C1" s="20"/>
      <c r="D1" s="20"/>
      <c r="E1" s="1"/>
    </row>
    <row r="2" spans="1:4" s="3" customFormat="1" ht="15" customHeight="1">
      <c r="A2" s="13" t="s">
        <v>1</v>
      </c>
      <c r="B2" s="13" t="s">
        <v>0</v>
      </c>
      <c r="C2" s="13" t="s">
        <v>2</v>
      </c>
      <c r="D2" s="13" t="s">
        <v>3</v>
      </c>
    </row>
    <row r="3" spans="1:4" ht="15" customHeight="1">
      <c r="A3" s="8">
        <v>1</v>
      </c>
      <c r="B3" s="8" t="s">
        <v>28</v>
      </c>
      <c r="C3" s="11">
        <f>238/100*D3</f>
        <v>9.274949367655736</v>
      </c>
      <c r="D3" s="10">
        <v>3.8970375494351837</v>
      </c>
    </row>
    <row r="4" spans="1:4" ht="15" customHeight="1">
      <c r="A4" s="8">
        <v>2</v>
      </c>
      <c r="B4" s="8" t="s">
        <v>129</v>
      </c>
      <c r="C4" s="11">
        <f aca="true" t="shared" si="0" ref="C4:C12">238/100*D4</f>
        <v>7.740783755483972</v>
      </c>
      <c r="D4" s="10">
        <v>3.2524301493630134</v>
      </c>
    </row>
    <row r="5" spans="1:4" ht="15" customHeight="1">
      <c r="A5" s="8">
        <v>3</v>
      </c>
      <c r="B5" s="8" t="s">
        <v>165</v>
      </c>
      <c r="C5" s="11">
        <f t="shared" si="0"/>
        <v>7.678149252953008</v>
      </c>
      <c r="D5" s="10">
        <v>3.226113131492861</v>
      </c>
    </row>
    <row r="6" spans="1:4" ht="15" customHeight="1">
      <c r="A6" s="8">
        <v>4</v>
      </c>
      <c r="B6" s="8" t="s">
        <v>168</v>
      </c>
      <c r="C6" s="11">
        <f t="shared" si="0"/>
        <v>7.678149252953008</v>
      </c>
      <c r="D6" s="10">
        <v>3.226113131492861</v>
      </c>
    </row>
    <row r="7" spans="1:4" ht="15" customHeight="1">
      <c r="A7" s="8">
        <v>5</v>
      </c>
      <c r="B7" s="8" t="s">
        <v>169</v>
      </c>
      <c r="C7" s="11">
        <f t="shared" si="0"/>
        <v>7.449340405215008</v>
      </c>
      <c r="D7" s="10">
        <v>3.129974960174373</v>
      </c>
    </row>
    <row r="8" spans="1:4" ht="15" customHeight="1">
      <c r="A8" s="8">
        <v>6</v>
      </c>
      <c r="B8" s="8" t="s">
        <v>170</v>
      </c>
      <c r="C8" s="11">
        <f t="shared" si="0"/>
        <v>5.804680835232474</v>
      </c>
      <c r="D8" s="10">
        <v>2.4389415274086024</v>
      </c>
    </row>
    <row r="9" spans="1:4" ht="15" customHeight="1">
      <c r="A9" s="8">
        <v>7</v>
      </c>
      <c r="B9" s="8" t="s">
        <v>171</v>
      </c>
      <c r="C9" s="11">
        <f t="shared" si="0"/>
        <v>5.799498084486731</v>
      </c>
      <c r="D9" s="10">
        <v>2.436763901044845</v>
      </c>
    </row>
    <row r="10" spans="1:4" ht="15" customHeight="1">
      <c r="A10" s="8">
        <v>8</v>
      </c>
      <c r="B10" s="8" t="s">
        <v>172</v>
      </c>
      <c r="C10" s="11">
        <f t="shared" si="0"/>
        <v>5.777615359115814</v>
      </c>
      <c r="D10" s="10">
        <v>2.4275694786200903</v>
      </c>
    </row>
    <row r="11" spans="1:4" ht="15" customHeight="1">
      <c r="A11" s="8">
        <v>9</v>
      </c>
      <c r="B11" s="8" t="s">
        <v>173</v>
      </c>
      <c r="C11" s="11">
        <f t="shared" si="0"/>
        <v>5.758611939714755</v>
      </c>
      <c r="D11" s="10">
        <v>2.419584848619645</v>
      </c>
    </row>
    <row r="12" spans="1:4" ht="15" customHeight="1">
      <c r="A12" s="8">
        <v>10</v>
      </c>
      <c r="B12" s="8" t="s">
        <v>174</v>
      </c>
      <c r="C12" s="11">
        <f t="shared" si="0"/>
        <v>5.758611939714755</v>
      </c>
      <c r="D12" s="10">
        <v>2.419584848619645</v>
      </c>
    </row>
  </sheetData>
  <mergeCells count="1">
    <mergeCell ref="A1:D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3" sqref="C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79</v>
      </c>
      <c r="B1" s="20"/>
      <c r="C1" s="20"/>
      <c r="D1" s="20"/>
      <c r="E1" s="1"/>
    </row>
    <row r="2" spans="1:4" s="3" customFormat="1" ht="15" customHeight="1">
      <c r="A2" s="5" t="s">
        <v>1</v>
      </c>
      <c r="B2" s="5" t="s">
        <v>0</v>
      </c>
      <c r="C2" s="5" t="s">
        <v>2</v>
      </c>
      <c r="D2" s="5" t="s">
        <v>3</v>
      </c>
    </row>
    <row r="3" spans="1:4" ht="15" customHeight="1">
      <c r="A3" s="8">
        <v>1</v>
      </c>
      <c r="B3" s="8" t="s">
        <v>123</v>
      </c>
      <c r="C3" s="11">
        <f>D3/100*848</f>
        <v>29.437322365184187</v>
      </c>
      <c r="D3" s="10">
        <v>3.471382354384928</v>
      </c>
    </row>
    <row r="4" spans="1:4" ht="15" customHeight="1">
      <c r="A4" s="8">
        <v>2</v>
      </c>
      <c r="B4" s="8" t="s">
        <v>37</v>
      </c>
      <c r="C4" s="11">
        <f aca="true" t="shared" si="0" ref="C4:C12">D4/100*848</f>
        <v>25.502058600529413</v>
      </c>
      <c r="D4" s="10">
        <v>3.007318231194506</v>
      </c>
    </row>
    <row r="5" spans="1:4" ht="15" customHeight="1">
      <c r="A5" s="8">
        <v>3</v>
      </c>
      <c r="B5" s="8" t="s">
        <v>121</v>
      </c>
      <c r="C5" s="11">
        <f t="shared" si="0"/>
        <v>25.152687767439673</v>
      </c>
      <c r="D5" s="10">
        <v>2.9661188404999614</v>
      </c>
    </row>
    <row r="6" spans="1:4" ht="15" customHeight="1">
      <c r="A6" s="8">
        <v>4</v>
      </c>
      <c r="B6" s="8" t="s">
        <v>122</v>
      </c>
      <c r="C6" s="11">
        <f t="shared" si="0"/>
        <v>25.152687767439673</v>
      </c>
      <c r="D6" s="10">
        <v>2.9661188404999614</v>
      </c>
    </row>
    <row r="7" spans="1:4" ht="15" customHeight="1">
      <c r="A7" s="8">
        <v>5</v>
      </c>
      <c r="B7" s="8" t="s">
        <v>124</v>
      </c>
      <c r="C7" s="11">
        <f t="shared" si="0"/>
        <v>25.152687767439673</v>
      </c>
      <c r="D7" s="10">
        <v>2.9661188404999614</v>
      </c>
    </row>
    <row r="8" spans="1:4" ht="15" customHeight="1">
      <c r="A8" s="8">
        <v>6</v>
      </c>
      <c r="B8" s="8" t="s">
        <v>38</v>
      </c>
      <c r="C8" s="11">
        <f t="shared" si="0"/>
        <v>21.557949474009753</v>
      </c>
      <c r="D8" s="10">
        <v>2.5422110228785084</v>
      </c>
    </row>
    <row r="9" spans="1:4" ht="15" customHeight="1">
      <c r="A9" s="8">
        <v>7</v>
      </c>
      <c r="B9" s="8" t="s">
        <v>167</v>
      </c>
      <c r="C9" s="11">
        <f t="shared" si="0"/>
        <v>21.04776912379352</v>
      </c>
      <c r="D9" s="10">
        <v>2.4820482457303674</v>
      </c>
    </row>
    <row r="10" spans="1:4" ht="15" customHeight="1">
      <c r="A10" s="8">
        <v>8</v>
      </c>
      <c r="B10" s="8" t="s">
        <v>119</v>
      </c>
      <c r="C10" s="11">
        <f t="shared" si="0"/>
        <v>20.96057313953306</v>
      </c>
      <c r="D10" s="10">
        <v>2.4717657004166345</v>
      </c>
    </row>
    <row r="11" spans="1:4" ht="15" customHeight="1">
      <c r="A11" s="8">
        <v>9</v>
      </c>
      <c r="B11" s="8" t="s">
        <v>39</v>
      </c>
      <c r="C11" s="11">
        <f t="shared" si="0"/>
        <v>20.96057313953306</v>
      </c>
      <c r="D11" s="10">
        <v>2.4717657004166345</v>
      </c>
    </row>
    <row r="12" spans="1:4" ht="15" customHeight="1">
      <c r="A12" s="8">
        <v>10</v>
      </c>
      <c r="B12" s="8" t="s">
        <v>125</v>
      </c>
      <c r="C12" s="11">
        <f t="shared" si="0"/>
        <v>20.96057313953306</v>
      </c>
      <c r="D12" s="10">
        <v>2.4717657004166345</v>
      </c>
    </row>
  </sheetData>
  <mergeCells count="1">
    <mergeCell ref="A1:D1"/>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3" sqref="C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78</v>
      </c>
      <c r="B1" s="20"/>
      <c r="C1" s="20"/>
      <c r="D1" s="20"/>
      <c r="E1" s="1"/>
    </row>
    <row r="2" spans="1:4" s="3" customFormat="1" ht="15" customHeight="1">
      <c r="A2" s="5" t="s">
        <v>1</v>
      </c>
      <c r="B2" s="5" t="s">
        <v>0</v>
      </c>
      <c r="C2" s="5" t="s">
        <v>2</v>
      </c>
      <c r="D2" s="5" t="s">
        <v>3</v>
      </c>
    </row>
    <row r="3" spans="1:4" ht="15" customHeight="1">
      <c r="A3" s="8">
        <v>1</v>
      </c>
      <c r="B3" s="8" t="s">
        <v>123</v>
      </c>
      <c r="C3" s="11">
        <f>1181/100*D3</f>
        <v>40.997025605286</v>
      </c>
      <c r="D3" s="10">
        <v>3.471382354384928</v>
      </c>
    </row>
    <row r="4" spans="1:4" ht="15" customHeight="1">
      <c r="A4" s="8">
        <v>2</v>
      </c>
      <c r="B4" s="8" t="s">
        <v>37</v>
      </c>
      <c r="C4" s="11">
        <f aca="true" t="shared" si="0" ref="C4:C12">1181/100*D4</f>
        <v>35.516428310407115</v>
      </c>
      <c r="D4" s="10">
        <v>3.007318231194506</v>
      </c>
    </row>
    <row r="5" spans="1:4" ht="15" customHeight="1">
      <c r="A5" s="8">
        <v>3</v>
      </c>
      <c r="B5" s="8" t="s">
        <v>121</v>
      </c>
      <c r="C5" s="11">
        <f t="shared" si="0"/>
        <v>35.029863506304544</v>
      </c>
      <c r="D5" s="10">
        <v>2.9661188404999614</v>
      </c>
    </row>
    <row r="6" spans="1:4" ht="15" customHeight="1">
      <c r="A6" s="8">
        <v>4</v>
      </c>
      <c r="B6" s="8" t="s">
        <v>122</v>
      </c>
      <c r="C6" s="11">
        <f t="shared" si="0"/>
        <v>35.029863506304544</v>
      </c>
      <c r="D6" s="10">
        <v>2.9661188404999614</v>
      </c>
    </row>
    <row r="7" spans="1:4" ht="15" customHeight="1">
      <c r="A7" s="8">
        <v>5</v>
      </c>
      <c r="B7" s="8" t="s">
        <v>124</v>
      </c>
      <c r="C7" s="11">
        <f t="shared" si="0"/>
        <v>35.029863506304544</v>
      </c>
      <c r="D7" s="10">
        <v>2.9661188404999614</v>
      </c>
    </row>
    <row r="8" spans="1:4" ht="15" customHeight="1">
      <c r="A8" s="8">
        <v>6</v>
      </c>
      <c r="B8" s="8" t="s">
        <v>38</v>
      </c>
      <c r="C8" s="11">
        <f t="shared" si="0"/>
        <v>30.023512180195187</v>
      </c>
      <c r="D8" s="10">
        <v>2.5422110228785084</v>
      </c>
    </row>
    <row r="9" spans="1:4" ht="15" customHeight="1">
      <c r="A9" s="8">
        <v>7</v>
      </c>
      <c r="B9" s="8" t="s">
        <v>167</v>
      </c>
      <c r="C9" s="11">
        <f t="shared" si="0"/>
        <v>29.31298978207564</v>
      </c>
      <c r="D9" s="10">
        <v>2.4820482457303674</v>
      </c>
    </row>
    <row r="10" spans="1:4" ht="15" customHeight="1">
      <c r="A10" s="8">
        <v>8</v>
      </c>
      <c r="B10" s="8" t="s">
        <v>119</v>
      </c>
      <c r="C10" s="11">
        <f t="shared" si="0"/>
        <v>29.191552921920454</v>
      </c>
      <c r="D10" s="10">
        <v>2.4717657004166345</v>
      </c>
    </row>
    <row r="11" spans="1:4" ht="15" customHeight="1">
      <c r="A11" s="8">
        <v>9</v>
      </c>
      <c r="B11" s="8" t="s">
        <v>39</v>
      </c>
      <c r="C11" s="11">
        <f t="shared" si="0"/>
        <v>29.191552921920454</v>
      </c>
      <c r="D11" s="10">
        <v>2.4717657004166345</v>
      </c>
    </row>
    <row r="12" spans="1:4" ht="15" customHeight="1">
      <c r="A12" s="8">
        <v>10</v>
      </c>
      <c r="B12" s="8" t="s">
        <v>125</v>
      </c>
      <c r="C12" s="11">
        <f t="shared" si="0"/>
        <v>29.191552921920454</v>
      </c>
      <c r="D12" s="10">
        <v>2.4717657004166345</v>
      </c>
    </row>
  </sheetData>
  <mergeCells count="1">
    <mergeCell ref="A1:D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77</v>
      </c>
      <c r="B1" s="20"/>
      <c r="C1" s="20"/>
      <c r="D1" s="20"/>
      <c r="E1" s="1"/>
    </row>
    <row r="2" spans="1:4" s="3" customFormat="1" ht="15" customHeight="1">
      <c r="A2" s="5" t="s">
        <v>1</v>
      </c>
      <c r="B2" s="5" t="s">
        <v>0</v>
      </c>
      <c r="C2" s="5" t="s">
        <v>2</v>
      </c>
      <c r="D2" s="5" t="s">
        <v>3</v>
      </c>
    </row>
    <row r="3" spans="1:4" ht="15" customHeight="1">
      <c r="A3" s="8">
        <v>1</v>
      </c>
      <c r="B3" s="8" t="s">
        <v>175</v>
      </c>
      <c r="C3" s="11">
        <f>1068/100*D3</f>
        <v>74.39647402828975</v>
      </c>
      <c r="D3" s="10">
        <v>6.96596198766758</v>
      </c>
    </row>
    <row r="4" spans="1:4" ht="15" customHeight="1">
      <c r="A4" s="8">
        <v>2</v>
      </c>
      <c r="B4" s="8" t="s">
        <v>136</v>
      </c>
      <c r="C4" s="11">
        <f aca="true" t="shared" si="0" ref="C4:C12">1068/100*D4</f>
        <v>66.02873001625511</v>
      </c>
      <c r="D4" s="10">
        <v>6.182465357327257</v>
      </c>
    </row>
    <row r="5" spans="1:4" ht="15" customHeight="1">
      <c r="A5" s="8">
        <v>3</v>
      </c>
      <c r="B5" s="8" t="s">
        <v>42</v>
      </c>
      <c r="C5" s="11">
        <f t="shared" si="0"/>
        <v>53.63398006723442</v>
      </c>
      <c r="D5" s="10">
        <v>5.021908245995732</v>
      </c>
    </row>
    <row r="6" spans="1:4" ht="15" customHeight="1">
      <c r="A6" s="8">
        <v>4</v>
      </c>
      <c r="B6" s="8" t="s">
        <v>43</v>
      </c>
      <c r="C6" s="11">
        <f t="shared" si="0"/>
        <v>52.747107272591634</v>
      </c>
      <c r="D6" s="10">
        <v>4.938867722152775</v>
      </c>
    </row>
    <row r="7" spans="1:4" ht="15" customHeight="1">
      <c r="A7" s="8">
        <v>5</v>
      </c>
      <c r="B7" s="8" t="s">
        <v>175</v>
      </c>
      <c r="C7" s="11">
        <f t="shared" si="0"/>
        <v>52.14706117216472</v>
      </c>
      <c r="D7" s="10">
        <v>4.882683630352502</v>
      </c>
    </row>
    <row r="8" spans="1:4" ht="15" customHeight="1">
      <c r="A8" s="8">
        <v>6</v>
      </c>
      <c r="B8" s="8" t="s">
        <v>44</v>
      </c>
      <c r="C8" s="11">
        <f t="shared" si="0"/>
        <v>51.31023119978189</v>
      </c>
      <c r="D8" s="10">
        <v>4.804328764024522</v>
      </c>
    </row>
    <row r="9" spans="1:4" ht="15" customHeight="1">
      <c r="A9" s="8">
        <v>7</v>
      </c>
      <c r="B9" s="8" t="s">
        <v>137</v>
      </c>
      <c r="C9" s="11">
        <f t="shared" si="0"/>
        <v>50.154624306207715</v>
      </c>
      <c r="D9" s="10">
        <v>4.696125871367764</v>
      </c>
    </row>
    <row r="10" spans="1:4" ht="15" customHeight="1">
      <c r="A10" s="8">
        <v>8</v>
      </c>
      <c r="B10" s="8" t="s">
        <v>176</v>
      </c>
      <c r="C10" s="11">
        <f t="shared" si="0"/>
        <v>47.27456542481327</v>
      </c>
      <c r="D10" s="10">
        <v>4.426457436780269</v>
      </c>
    </row>
    <row r="11" spans="1:4" ht="15" customHeight="1">
      <c r="A11" s="8">
        <v>9</v>
      </c>
      <c r="B11" s="8" t="s">
        <v>45</v>
      </c>
      <c r="C11" s="11">
        <f t="shared" si="0"/>
        <v>38.43038979520928</v>
      </c>
      <c r="D11" s="10">
        <v>3.5983511044203444</v>
      </c>
    </row>
    <row r="12" spans="1:4" ht="15" customHeight="1">
      <c r="A12" s="8">
        <v>10</v>
      </c>
      <c r="B12" s="8" t="s">
        <v>177</v>
      </c>
      <c r="C12" s="11">
        <f t="shared" si="0"/>
        <v>37.26360595772768</v>
      </c>
      <c r="D12" s="10">
        <v>3.4891016814351756</v>
      </c>
    </row>
  </sheetData>
  <mergeCells count="1">
    <mergeCell ref="A1:D1"/>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76</v>
      </c>
      <c r="B1" s="20"/>
      <c r="C1" s="20"/>
      <c r="D1" s="20"/>
      <c r="E1" s="1"/>
    </row>
    <row r="2" spans="1:4" s="3" customFormat="1" ht="15" customHeight="1">
      <c r="A2" s="5" t="s">
        <v>1</v>
      </c>
      <c r="B2" s="5" t="s">
        <v>0</v>
      </c>
      <c r="C2" s="5" t="s">
        <v>2</v>
      </c>
      <c r="D2" s="5" t="s">
        <v>3</v>
      </c>
    </row>
    <row r="3" spans="1:4" ht="15" customHeight="1">
      <c r="A3" s="8">
        <v>1</v>
      </c>
      <c r="B3" s="8" t="s">
        <v>175</v>
      </c>
      <c r="C3" s="11">
        <f>1853/100*D3</f>
        <v>129.07927563148027</v>
      </c>
      <c r="D3" s="10">
        <v>6.96596198766758</v>
      </c>
    </row>
    <row r="4" spans="1:4" ht="15" customHeight="1">
      <c r="A4" s="8">
        <v>2</v>
      </c>
      <c r="B4" s="8" t="s">
        <v>136</v>
      </c>
      <c r="C4" s="11">
        <f aca="true" t="shared" si="0" ref="C4:C12">1853/100*D4</f>
        <v>114.56108307127408</v>
      </c>
      <c r="D4" s="10">
        <v>6.182465357327257</v>
      </c>
    </row>
    <row r="5" spans="1:4" ht="15" customHeight="1">
      <c r="A5" s="8">
        <v>3</v>
      </c>
      <c r="B5" s="8" t="s">
        <v>42</v>
      </c>
      <c r="C5" s="11">
        <f t="shared" si="0"/>
        <v>93.05595979830092</v>
      </c>
      <c r="D5" s="10">
        <v>5.021908245995732</v>
      </c>
    </row>
    <row r="6" spans="1:4" ht="15" customHeight="1">
      <c r="A6" s="8">
        <v>4</v>
      </c>
      <c r="B6" s="8" t="s">
        <v>43</v>
      </c>
      <c r="C6" s="11">
        <f t="shared" si="0"/>
        <v>91.51721889149093</v>
      </c>
      <c r="D6" s="10">
        <v>4.938867722152775</v>
      </c>
    </row>
    <row r="7" spans="1:4" ht="15" customHeight="1">
      <c r="A7" s="8">
        <v>5</v>
      </c>
      <c r="B7" s="8" t="s">
        <v>175</v>
      </c>
      <c r="C7" s="11">
        <f t="shared" si="0"/>
        <v>90.47612767043186</v>
      </c>
      <c r="D7" s="10">
        <v>4.882683630352502</v>
      </c>
    </row>
    <row r="8" spans="1:4" ht="15" customHeight="1">
      <c r="A8" s="8">
        <v>6</v>
      </c>
      <c r="B8" s="8" t="s">
        <v>44</v>
      </c>
      <c r="C8" s="11">
        <f t="shared" si="0"/>
        <v>89.0242119973744</v>
      </c>
      <c r="D8" s="10">
        <v>4.804328764024522</v>
      </c>
    </row>
    <row r="9" spans="1:4" ht="15" customHeight="1">
      <c r="A9" s="8">
        <v>7</v>
      </c>
      <c r="B9" s="8" t="s">
        <v>137</v>
      </c>
      <c r="C9" s="11">
        <f t="shared" si="0"/>
        <v>87.01921239644467</v>
      </c>
      <c r="D9" s="10">
        <v>4.696125871367764</v>
      </c>
    </row>
    <row r="10" spans="1:4" ht="15" customHeight="1">
      <c r="A10" s="8">
        <v>8</v>
      </c>
      <c r="B10" s="8" t="s">
        <v>176</v>
      </c>
      <c r="C10" s="11">
        <f t="shared" si="0"/>
        <v>82.02225630353838</v>
      </c>
      <c r="D10" s="10">
        <v>4.426457436780269</v>
      </c>
    </row>
    <row r="11" spans="1:4" ht="15" customHeight="1">
      <c r="A11" s="8">
        <v>9</v>
      </c>
      <c r="B11" s="8" t="s">
        <v>45</v>
      </c>
      <c r="C11" s="11">
        <f t="shared" si="0"/>
        <v>66.67744596490898</v>
      </c>
      <c r="D11" s="10">
        <v>3.5983511044203444</v>
      </c>
    </row>
    <row r="12" spans="1:4" ht="15" customHeight="1">
      <c r="A12" s="8">
        <v>10</v>
      </c>
      <c r="B12" s="8" t="s">
        <v>177</v>
      </c>
      <c r="C12" s="11">
        <f t="shared" si="0"/>
        <v>64.6530541569938</v>
      </c>
      <c r="D12" s="10">
        <v>3.4891016814351756</v>
      </c>
    </row>
  </sheetData>
  <mergeCells count="1">
    <mergeCell ref="A1:D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75</v>
      </c>
      <c r="B1" s="20"/>
      <c r="C1" s="20"/>
      <c r="D1" s="20"/>
      <c r="E1" s="1"/>
    </row>
    <row r="2" spans="1:4" s="3" customFormat="1" ht="15" customHeight="1">
      <c r="A2" s="5" t="s">
        <v>1</v>
      </c>
      <c r="B2" s="5" t="s">
        <v>0</v>
      </c>
      <c r="C2" s="5" t="s">
        <v>2</v>
      </c>
      <c r="D2" s="5" t="s">
        <v>3</v>
      </c>
    </row>
    <row r="3" spans="1:4" ht="15" customHeight="1">
      <c r="A3" s="8">
        <v>1</v>
      </c>
      <c r="B3" s="8" t="s">
        <v>175</v>
      </c>
      <c r="C3" s="11">
        <f>1613/100*D3</f>
        <v>112.36096686107805</v>
      </c>
      <c r="D3" s="10">
        <v>6.96596198766758</v>
      </c>
    </row>
    <row r="4" spans="1:4" ht="15" customHeight="1">
      <c r="A4" s="8">
        <v>2</v>
      </c>
      <c r="B4" s="8" t="s">
        <v>136</v>
      </c>
      <c r="C4" s="11">
        <f aca="true" t="shared" si="0" ref="C4:C12">1613/100*D4</f>
        <v>99.72316621368866</v>
      </c>
      <c r="D4" s="10">
        <v>6.182465357327257</v>
      </c>
    </row>
    <row r="5" spans="1:4" ht="15" customHeight="1">
      <c r="A5" s="8">
        <v>3</v>
      </c>
      <c r="B5" s="8" t="s">
        <v>42</v>
      </c>
      <c r="C5" s="11">
        <f t="shared" si="0"/>
        <v>81.00338000791115</v>
      </c>
      <c r="D5" s="10">
        <v>5.021908245995732</v>
      </c>
    </row>
    <row r="6" spans="1:4" ht="15" customHeight="1">
      <c r="A6" s="8">
        <v>4</v>
      </c>
      <c r="B6" s="8" t="s">
        <v>43</v>
      </c>
      <c r="C6" s="11">
        <f t="shared" si="0"/>
        <v>79.66393635832425</v>
      </c>
      <c r="D6" s="10">
        <v>4.938867722152775</v>
      </c>
    </row>
    <row r="7" spans="1:4" ht="15" customHeight="1">
      <c r="A7" s="8">
        <v>5</v>
      </c>
      <c r="B7" s="8" t="s">
        <v>175</v>
      </c>
      <c r="C7" s="11">
        <f t="shared" si="0"/>
        <v>78.75768695758585</v>
      </c>
      <c r="D7" s="10">
        <v>4.882683630352502</v>
      </c>
    </row>
    <row r="8" spans="1:4" ht="15" customHeight="1">
      <c r="A8" s="8">
        <v>6</v>
      </c>
      <c r="B8" s="8" t="s">
        <v>44</v>
      </c>
      <c r="C8" s="11">
        <f t="shared" si="0"/>
        <v>77.49382296371553</v>
      </c>
      <c r="D8" s="10">
        <v>4.804328764024522</v>
      </c>
    </row>
    <row r="9" spans="1:4" ht="15" customHeight="1">
      <c r="A9" s="8">
        <v>7</v>
      </c>
      <c r="B9" s="8" t="s">
        <v>137</v>
      </c>
      <c r="C9" s="11">
        <f t="shared" si="0"/>
        <v>75.74851030516203</v>
      </c>
      <c r="D9" s="10">
        <v>4.696125871367764</v>
      </c>
    </row>
    <row r="10" spans="1:4" ht="15" customHeight="1">
      <c r="A10" s="8">
        <v>8</v>
      </c>
      <c r="B10" s="8" t="s">
        <v>176</v>
      </c>
      <c r="C10" s="11">
        <f t="shared" si="0"/>
        <v>71.39875845526574</v>
      </c>
      <c r="D10" s="10">
        <v>4.426457436780269</v>
      </c>
    </row>
    <row r="11" spans="1:4" ht="15" customHeight="1">
      <c r="A11" s="8">
        <v>9</v>
      </c>
      <c r="B11" s="8" t="s">
        <v>45</v>
      </c>
      <c r="C11" s="11">
        <f t="shared" si="0"/>
        <v>58.041403314300155</v>
      </c>
      <c r="D11" s="10">
        <v>3.5983511044203444</v>
      </c>
    </row>
    <row r="12" spans="1:4" ht="15" customHeight="1">
      <c r="A12" s="8">
        <v>10</v>
      </c>
      <c r="B12" s="8" t="s">
        <v>177</v>
      </c>
      <c r="C12" s="11">
        <f t="shared" si="0"/>
        <v>56.27921012154938</v>
      </c>
      <c r="D12" s="10">
        <v>3.4891016814351756</v>
      </c>
    </row>
  </sheetData>
  <mergeCells count="1">
    <mergeCell ref="A1:D1"/>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3" sqref="C3:C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74</v>
      </c>
      <c r="B1" s="20"/>
      <c r="C1" s="20"/>
      <c r="D1" s="20"/>
      <c r="E1" s="1"/>
    </row>
    <row r="2" spans="1:4" s="3" customFormat="1" ht="15" customHeight="1">
      <c r="A2" s="5" t="s">
        <v>1</v>
      </c>
      <c r="B2" s="5" t="s">
        <v>0</v>
      </c>
      <c r="C2" s="5" t="s">
        <v>2</v>
      </c>
      <c r="D2" s="5" t="s">
        <v>3</v>
      </c>
    </row>
    <row r="3" spans="1:4" ht="15" customHeight="1">
      <c r="A3" s="8">
        <v>1</v>
      </c>
      <c r="B3" s="8" t="s">
        <v>33</v>
      </c>
      <c r="C3" s="11">
        <f>D3*1746/100</f>
        <v>51.52414284444913</v>
      </c>
      <c r="D3" s="10">
        <v>2.950981835306365</v>
      </c>
    </row>
    <row r="4" spans="1:4" ht="15" customHeight="1">
      <c r="A4" s="8">
        <v>2</v>
      </c>
      <c r="B4" s="8" t="s">
        <v>34</v>
      </c>
      <c r="C4" s="11">
        <f aca="true" t="shared" si="0" ref="C4:C12">D4*1746/100</f>
        <v>44.16355100952783</v>
      </c>
      <c r="D4" s="10">
        <v>2.52941300169117</v>
      </c>
    </row>
    <row r="5" spans="1:4" ht="15" customHeight="1">
      <c r="A5" s="8">
        <v>3</v>
      </c>
      <c r="B5" s="8" t="s">
        <v>35</v>
      </c>
      <c r="C5" s="11">
        <f t="shared" si="0"/>
        <v>40.48325509206718</v>
      </c>
      <c r="D5" s="10">
        <v>2.3186285848835726</v>
      </c>
    </row>
    <row r="6" spans="1:4" ht="15" customHeight="1">
      <c r="A6" s="8">
        <v>4</v>
      </c>
      <c r="B6" s="8" t="s">
        <v>116</v>
      </c>
      <c r="C6" s="11">
        <f t="shared" si="0"/>
        <v>37.40284740915261</v>
      </c>
      <c r="D6" s="10">
        <v>2.1422020280156135</v>
      </c>
    </row>
    <row r="7" spans="1:4" ht="15" customHeight="1">
      <c r="A7" s="8">
        <v>5</v>
      </c>
      <c r="B7" s="8" t="s">
        <v>117</v>
      </c>
      <c r="C7" s="11">
        <f t="shared" si="0"/>
        <v>37.35500356222562</v>
      </c>
      <c r="D7" s="10">
        <v>2.1394618305971145</v>
      </c>
    </row>
    <row r="8" spans="1:4" ht="15" customHeight="1">
      <c r="A8" s="8">
        <v>6</v>
      </c>
      <c r="B8" s="8" t="s">
        <v>36</v>
      </c>
      <c r="C8" s="11">
        <f t="shared" si="0"/>
        <v>37.26704448979831</v>
      </c>
      <c r="D8" s="10">
        <v>2.134424083035413</v>
      </c>
    </row>
    <row r="9" spans="1:4" ht="15" customHeight="1">
      <c r="A9" s="8">
        <v>7</v>
      </c>
      <c r="B9" s="8" t="s">
        <v>118</v>
      </c>
      <c r="C9" s="11">
        <f t="shared" si="0"/>
        <v>37.1893902459399</v>
      </c>
      <c r="D9" s="10">
        <v>2.129976531840773</v>
      </c>
    </row>
    <row r="10" spans="1:4" ht="15" customHeight="1">
      <c r="A10" s="8">
        <v>8</v>
      </c>
      <c r="B10" s="8" t="s">
        <v>28</v>
      </c>
      <c r="C10" s="11">
        <f t="shared" si="0"/>
        <v>37.05768215631401</v>
      </c>
      <c r="D10" s="10">
        <v>2.1224331131909513</v>
      </c>
    </row>
    <row r="11" spans="1:4" ht="15" customHeight="1">
      <c r="A11" s="8">
        <v>9</v>
      </c>
      <c r="B11" s="8" t="s">
        <v>120</v>
      </c>
      <c r="C11" s="11">
        <f t="shared" si="0"/>
        <v>36.802959174606514</v>
      </c>
      <c r="D11" s="10">
        <v>2.1078441680759745</v>
      </c>
    </row>
    <row r="12" spans="1:4" ht="15" customHeight="1">
      <c r="A12" s="8">
        <v>10</v>
      </c>
      <c r="B12" s="8" t="s">
        <v>119</v>
      </c>
      <c r="C12" s="11">
        <f t="shared" si="0"/>
        <v>36.802959174606514</v>
      </c>
      <c r="D12" s="10">
        <v>2.1078441680759745</v>
      </c>
    </row>
  </sheetData>
  <mergeCells count="1">
    <mergeCell ref="A1:D1"/>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73</v>
      </c>
      <c r="B1" s="20"/>
      <c r="C1" s="20"/>
      <c r="D1" s="20"/>
      <c r="E1" s="1"/>
    </row>
    <row r="2" spans="1:4" s="3" customFormat="1" ht="15" customHeight="1">
      <c r="A2" s="5" t="s">
        <v>1</v>
      </c>
      <c r="B2" s="5" t="s">
        <v>0</v>
      </c>
      <c r="C2" s="5" t="s">
        <v>2</v>
      </c>
      <c r="D2" s="5" t="s">
        <v>3</v>
      </c>
    </row>
    <row r="3" spans="1:4" ht="15" customHeight="1">
      <c r="A3" s="8">
        <v>1</v>
      </c>
      <c r="B3" s="8" t="s">
        <v>33</v>
      </c>
      <c r="C3" s="11">
        <f>D3*824/100</f>
        <v>24.316090322924445</v>
      </c>
      <c r="D3" s="10">
        <v>2.950981835306365</v>
      </c>
    </row>
    <row r="4" spans="1:4" ht="15" customHeight="1">
      <c r="A4" s="8">
        <v>2</v>
      </c>
      <c r="B4" s="8" t="s">
        <v>34</v>
      </c>
      <c r="C4" s="11">
        <f aca="true" t="shared" si="0" ref="C4:C12">D4*824/100</f>
        <v>20.842363133935237</v>
      </c>
      <c r="D4" s="10">
        <v>2.52941300169117</v>
      </c>
    </row>
    <row r="5" spans="1:4" ht="15" customHeight="1">
      <c r="A5" s="8">
        <v>3</v>
      </c>
      <c r="B5" s="8" t="s">
        <v>35</v>
      </c>
      <c r="C5" s="11">
        <f t="shared" si="0"/>
        <v>19.10549953944064</v>
      </c>
      <c r="D5" s="10">
        <v>2.3186285848835726</v>
      </c>
    </row>
    <row r="6" spans="1:4" ht="15" customHeight="1">
      <c r="A6" s="8">
        <v>4</v>
      </c>
      <c r="B6" s="8" t="s">
        <v>116</v>
      </c>
      <c r="C6" s="11">
        <f t="shared" si="0"/>
        <v>17.651744710848657</v>
      </c>
      <c r="D6" s="10">
        <v>2.1422020280156135</v>
      </c>
    </row>
    <row r="7" spans="1:4" ht="15" customHeight="1">
      <c r="A7" s="8">
        <v>5</v>
      </c>
      <c r="B7" s="8" t="s">
        <v>117</v>
      </c>
      <c r="C7" s="11">
        <f t="shared" si="0"/>
        <v>17.629165484120225</v>
      </c>
      <c r="D7" s="10">
        <v>2.1394618305971145</v>
      </c>
    </row>
    <row r="8" spans="1:4" ht="15" customHeight="1">
      <c r="A8" s="8">
        <v>6</v>
      </c>
      <c r="B8" s="8" t="s">
        <v>36</v>
      </c>
      <c r="C8" s="11">
        <f t="shared" si="0"/>
        <v>17.587654444211804</v>
      </c>
      <c r="D8" s="10">
        <v>2.134424083035413</v>
      </c>
    </row>
    <row r="9" spans="1:4" ht="15" customHeight="1">
      <c r="A9" s="8">
        <v>7</v>
      </c>
      <c r="B9" s="8" t="s">
        <v>118</v>
      </c>
      <c r="C9" s="11">
        <f t="shared" si="0"/>
        <v>17.551006622367968</v>
      </c>
      <c r="D9" s="10">
        <v>2.129976531840773</v>
      </c>
    </row>
    <row r="10" spans="1:4" ht="15" customHeight="1">
      <c r="A10" s="8">
        <v>8</v>
      </c>
      <c r="B10" s="8" t="s">
        <v>28</v>
      </c>
      <c r="C10" s="11">
        <f t="shared" si="0"/>
        <v>17.488848852693437</v>
      </c>
      <c r="D10" s="10">
        <v>2.1224331131909513</v>
      </c>
    </row>
    <row r="11" spans="1:4" ht="15" customHeight="1">
      <c r="A11" s="8">
        <v>9</v>
      </c>
      <c r="B11" s="8" t="s">
        <v>120</v>
      </c>
      <c r="C11" s="11">
        <f t="shared" si="0"/>
        <v>17.36863594494603</v>
      </c>
      <c r="D11" s="10">
        <v>2.1078441680759745</v>
      </c>
    </row>
    <row r="12" spans="1:4" ht="15" customHeight="1">
      <c r="A12" s="8">
        <v>10</v>
      </c>
      <c r="B12" s="8" t="s">
        <v>119</v>
      </c>
      <c r="C12" s="11">
        <f t="shared" si="0"/>
        <v>17.36863594494603</v>
      </c>
      <c r="D12" s="10">
        <v>2.1078441680759745</v>
      </c>
    </row>
  </sheetData>
  <mergeCells count="1">
    <mergeCell ref="A1:D1"/>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72</v>
      </c>
      <c r="B1" s="20"/>
      <c r="C1" s="20"/>
      <c r="D1" s="20"/>
      <c r="E1" s="1"/>
    </row>
    <row r="2" spans="1:4" s="3" customFormat="1" ht="15" customHeight="1">
      <c r="A2" s="5" t="s">
        <v>1</v>
      </c>
      <c r="B2" s="5" t="s">
        <v>0</v>
      </c>
      <c r="C2" s="5" t="s">
        <v>2</v>
      </c>
      <c r="D2" s="5" t="s">
        <v>3</v>
      </c>
    </row>
    <row r="3" spans="1:4" ht="15" customHeight="1">
      <c r="A3" s="8">
        <v>1</v>
      </c>
      <c r="B3" s="8" t="s">
        <v>33</v>
      </c>
      <c r="C3" s="11">
        <f>D3*1377/100</f>
        <v>40.63501987216865</v>
      </c>
      <c r="D3" s="10">
        <v>2.950981835306365</v>
      </c>
    </row>
    <row r="4" spans="1:4" ht="15" customHeight="1">
      <c r="A4" s="8">
        <v>2</v>
      </c>
      <c r="B4" s="8" t="s">
        <v>34</v>
      </c>
      <c r="C4" s="11">
        <f aca="true" t="shared" si="0" ref="C4:C12">D4*1377/100</f>
        <v>34.83001703328741</v>
      </c>
      <c r="D4" s="10">
        <v>2.52941300169117</v>
      </c>
    </row>
    <row r="5" spans="1:4" ht="15" customHeight="1">
      <c r="A5" s="8">
        <v>3</v>
      </c>
      <c r="B5" s="8" t="s">
        <v>35</v>
      </c>
      <c r="C5" s="11">
        <f t="shared" si="0"/>
        <v>31.927515613846793</v>
      </c>
      <c r="D5" s="10">
        <v>2.3186285848835726</v>
      </c>
    </row>
    <row r="6" spans="1:4" ht="15" customHeight="1">
      <c r="A6" s="8">
        <v>4</v>
      </c>
      <c r="B6" s="8" t="s">
        <v>116</v>
      </c>
      <c r="C6" s="11">
        <f t="shared" si="0"/>
        <v>29.498121925775</v>
      </c>
      <c r="D6" s="10">
        <v>2.1422020280156135</v>
      </c>
    </row>
    <row r="7" spans="1:4" ht="15" customHeight="1">
      <c r="A7" s="8">
        <v>5</v>
      </c>
      <c r="B7" s="8" t="s">
        <v>117</v>
      </c>
      <c r="C7" s="11">
        <f t="shared" si="0"/>
        <v>29.460389407322268</v>
      </c>
      <c r="D7" s="10">
        <v>2.1394618305971145</v>
      </c>
    </row>
    <row r="8" spans="1:4" ht="15" customHeight="1">
      <c r="A8" s="8">
        <v>6</v>
      </c>
      <c r="B8" s="8" t="s">
        <v>36</v>
      </c>
      <c r="C8" s="11">
        <f t="shared" si="0"/>
        <v>29.391019623397632</v>
      </c>
      <c r="D8" s="10">
        <v>2.134424083035413</v>
      </c>
    </row>
    <row r="9" spans="1:4" ht="15" customHeight="1">
      <c r="A9" s="8">
        <v>7</v>
      </c>
      <c r="B9" s="8" t="s">
        <v>118</v>
      </c>
      <c r="C9" s="11">
        <f t="shared" si="0"/>
        <v>29.329776843447444</v>
      </c>
      <c r="D9" s="10">
        <v>2.129976531840773</v>
      </c>
    </row>
    <row r="10" spans="1:4" ht="15" customHeight="1">
      <c r="A10" s="8">
        <v>8</v>
      </c>
      <c r="B10" s="8" t="s">
        <v>28</v>
      </c>
      <c r="C10" s="11">
        <f t="shared" si="0"/>
        <v>29.2259039686394</v>
      </c>
      <c r="D10" s="10">
        <v>2.1224331131909513</v>
      </c>
    </row>
    <row r="11" spans="1:4" ht="15" customHeight="1">
      <c r="A11" s="8">
        <v>9</v>
      </c>
      <c r="B11" s="8" t="s">
        <v>120</v>
      </c>
      <c r="C11" s="11">
        <f t="shared" si="0"/>
        <v>29.025014194406168</v>
      </c>
      <c r="D11" s="10">
        <v>2.1078441680759745</v>
      </c>
    </row>
    <row r="12" spans="1:4" ht="15" customHeight="1">
      <c r="A12" s="8">
        <v>10</v>
      </c>
      <c r="B12" s="8" t="s">
        <v>119</v>
      </c>
      <c r="C12" s="11">
        <f t="shared" si="0"/>
        <v>29.025014194406168</v>
      </c>
      <c r="D12" s="10">
        <v>2.1078441680759745</v>
      </c>
    </row>
  </sheetData>
  <mergeCells count="1">
    <mergeCell ref="A1:D1"/>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71</v>
      </c>
      <c r="B1" s="20"/>
      <c r="C1" s="20"/>
      <c r="D1" s="20"/>
      <c r="E1" s="1"/>
    </row>
    <row r="2" spans="1:4" s="3" customFormat="1" ht="15" customHeight="1">
      <c r="A2" s="5" t="s">
        <v>1</v>
      </c>
      <c r="B2" s="5" t="s">
        <v>0</v>
      </c>
      <c r="C2" s="5" t="s">
        <v>2</v>
      </c>
      <c r="D2" s="5" t="s">
        <v>3</v>
      </c>
    </row>
    <row r="3" spans="1:4" ht="15" customHeight="1">
      <c r="A3" s="8">
        <v>1</v>
      </c>
      <c r="B3" s="8" t="s">
        <v>33</v>
      </c>
      <c r="C3" s="11">
        <f>D3*2662/100</f>
        <v>78.55513645585543</v>
      </c>
      <c r="D3" s="10">
        <v>2.950981835306365</v>
      </c>
    </row>
    <row r="4" spans="1:4" ht="15" customHeight="1">
      <c r="A4" s="8">
        <v>2</v>
      </c>
      <c r="B4" s="8" t="s">
        <v>34</v>
      </c>
      <c r="C4" s="11">
        <f aca="true" t="shared" si="0" ref="C4:C12">D4*2662/100</f>
        <v>67.33297410501893</v>
      </c>
      <c r="D4" s="10">
        <v>2.52941300169117</v>
      </c>
    </row>
    <row r="5" spans="1:4" ht="15" customHeight="1">
      <c r="A5" s="8">
        <v>3</v>
      </c>
      <c r="B5" s="8" t="s">
        <v>35</v>
      </c>
      <c r="C5" s="11">
        <f t="shared" si="0"/>
        <v>61.7218929296007</v>
      </c>
      <c r="D5" s="10">
        <v>2.3186285848835726</v>
      </c>
    </row>
    <row r="6" spans="1:4" ht="15" customHeight="1">
      <c r="A6" s="8">
        <v>4</v>
      </c>
      <c r="B6" s="8" t="s">
        <v>116</v>
      </c>
      <c r="C6" s="11">
        <f t="shared" si="0"/>
        <v>57.02541798577563</v>
      </c>
      <c r="D6" s="10">
        <v>2.1422020280156135</v>
      </c>
    </row>
    <row r="7" spans="1:4" ht="15" customHeight="1">
      <c r="A7" s="8">
        <v>5</v>
      </c>
      <c r="B7" s="8" t="s">
        <v>117</v>
      </c>
      <c r="C7" s="11">
        <f t="shared" si="0"/>
        <v>56.95247393049519</v>
      </c>
      <c r="D7" s="10">
        <v>2.1394618305971145</v>
      </c>
    </row>
    <row r="8" spans="1:4" ht="15" customHeight="1">
      <c r="A8" s="8">
        <v>6</v>
      </c>
      <c r="B8" s="8" t="s">
        <v>36</v>
      </c>
      <c r="C8" s="11">
        <f t="shared" si="0"/>
        <v>56.81836909040269</v>
      </c>
      <c r="D8" s="10">
        <v>2.134424083035413</v>
      </c>
    </row>
    <row r="9" spans="1:4" ht="15" customHeight="1">
      <c r="A9" s="8">
        <v>7</v>
      </c>
      <c r="B9" s="8" t="s">
        <v>118</v>
      </c>
      <c r="C9" s="11">
        <f t="shared" si="0"/>
        <v>56.69997527760137</v>
      </c>
      <c r="D9" s="10">
        <v>2.129976531840773</v>
      </c>
    </row>
    <row r="10" spans="1:4" ht="15" customHeight="1">
      <c r="A10" s="8">
        <v>8</v>
      </c>
      <c r="B10" s="8" t="s">
        <v>28</v>
      </c>
      <c r="C10" s="11">
        <f t="shared" si="0"/>
        <v>56.49916947314312</v>
      </c>
      <c r="D10" s="10">
        <v>2.1224331131909513</v>
      </c>
    </row>
    <row r="11" spans="1:4" ht="15" customHeight="1">
      <c r="A11" s="8">
        <v>9</v>
      </c>
      <c r="B11" s="8" t="s">
        <v>120</v>
      </c>
      <c r="C11" s="11">
        <f t="shared" si="0"/>
        <v>56.11081175418244</v>
      </c>
      <c r="D11" s="10">
        <v>2.1078441680759745</v>
      </c>
    </row>
    <row r="12" spans="1:4" ht="15" customHeight="1">
      <c r="A12" s="8">
        <v>10</v>
      </c>
      <c r="B12" s="8" t="s">
        <v>119</v>
      </c>
      <c r="C12" s="11">
        <f t="shared" si="0"/>
        <v>56.11081175418244</v>
      </c>
      <c r="D12" s="10">
        <v>2.1078441680759745</v>
      </c>
    </row>
  </sheetData>
  <mergeCells count="1">
    <mergeCell ref="A1:D1"/>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70</v>
      </c>
      <c r="B1" s="20"/>
      <c r="C1" s="20"/>
      <c r="D1" s="20"/>
      <c r="E1" s="1"/>
    </row>
    <row r="2" spans="1:4" s="3" customFormat="1" ht="15" customHeight="1">
      <c r="A2" s="5" t="s">
        <v>1</v>
      </c>
      <c r="B2" s="5" t="s">
        <v>0</v>
      </c>
      <c r="C2" s="5" t="s">
        <v>2</v>
      </c>
      <c r="D2" s="5" t="s">
        <v>3</v>
      </c>
    </row>
    <row r="3" spans="1:4" ht="15" customHeight="1">
      <c r="A3" s="8">
        <v>1</v>
      </c>
      <c r="B3" s="8" t="s">
        <v>33</v>
      </c>
      <c r="C3" s="11">
        <f>D3*1235/100</f>
        <v>36.44462566603361</v>
      </c>
      <c r="D3" s="10">
        <v>2.950981835306365</v>
      </c>
    </row>
    <row r="4" spans="1:4" ht="15" customHeight="1">
      <c r="A4" s="8">
        <v>2</v>
      </c>
      <c r="B4" s="8" t="s">
        <v>34</v>
      </c>
      <c r="C4" s="11">
        <f aca="true" t="shared" si="0" ref="C4:C12">D4*1235/100</f>
        <v>31.23825057088595</v>
      </c>
      <c r="D4" s="10">
        <v>2.52941300169117</v>
      </c>
    </row>
    <row r="5" spans="1:4" ht="15" customHeight="1">
      <c r="A5" s="8">
        <v>3</v>
      </c>
      <c r="B5" s="8" t="s">
        <v>35</v>
      </c>
      <c r="C5" s="11">
        <f t="shared" si="0"/>
        <v>28.635063023312124</v>
      </c>
      <c r="D5" s="10">
        <v>2.3186285848835726</v>
      </c>
    </row>
    <row r="6" spans="1:4" ht="15" customHeight="1">
      <c r="A6" s="8">
        <v>4</v>
      </c>
      <c r="B6" s="8" t="s">
        <v>116</v>
      </c>
      <c r="C6" s="11">
        <f t="shared" si="0"/>
        <v>26.45619504599283</v>
      </c>
      <c r="D6" s="10">
        <v>2.1422020280156135</v>
      </c>
    </row>
    <row r="7" spans="1:4" ht="15" customHeight="1">
      <c r="A7" s="8">
        <v>5</v>
      </c>
      <c r="B7" s="8" t="s">
        <v>117</v>
      </c>
      <c r="C7" s="11">
        <f t="shared" si="0"/>
        <v>26.422353607874367</v>
      </c>
      <c r="D7" s="10">
        <v>2.1394618305971145</v>
      </c>
    </row>
    <row r="8" spans="1:4" ht="15" customHeight="1">
      <c r="A8" s="8">
        <v>6</v>
      </c>
      <c r="B8" s="8" t="s">
        <v>36</v>
      </c>
      <c r="C8" s="11">
        <f t="shared" si="0"/>
        <v>26.360137425487352</v>
      </c>
      <c r="D8" s="10">
        <v>2.134424083035413</v>
      </c>
    </row>
    <row r="9" spans="1:4" ht="15" customHeight="1">
      <c r="A9" s="8">
        <v>7</v>
      </c>
      <c r="B9" s="8" t="s">
        <v>118</v>
      </c>
      <c r="C9" s="11">
        <f t="shared" si="0"/>
        <v>26.305210168233543</v>
      </c>
      <c r="D9" s="10">
        <v>2.129976531840773</v>
      </c>
    </row>
    <row r="10" spans="1:4" ht="15" customHeight="1">
      <c r="A10" s="8">
        <v>8</v>
      </c>
      <c r="B10" s="8" t="s">
        <v>28</v>
      </c>
      <c r="C10" s="11">
        <f t="shared" si="0"/>
        <v>26.212048947908247</v>
      </c>
      <c r="D10" s="10">
        <v>2.1224331131909513</v>
      </c>
    </row>
    <row r="11" spans="1:4" ht="15" customHeight="1">
      <c r="A11" s="8">
        <v>9</v>
      </c>
      <c r="B11" s="8" t="s">
        <v>120</v>
      </c>
      <c r="C11" s="11">
        <f t="shared" si="0"/>
        <v>26.031875475738286</v>
      </c>
      <c r="D11" s="10">
        <v>2.1078441680759745</v>
      </c>
    </row>
    <row r="12" spans="1:4" ht="15" customHeight="1">
      <c r="A12" s="8">
        <v>10</v>
      </c>
      <c r="B12" s="8" t="s">
        <v>119</v>
      </c>
      <c r="C12" s="11">
        <f t="shared" si="0"/>
        <v>26.031875475738286</v>
      </c>
      <c r="D12" s="10">
        <v>2.1078441680759745</v>
      </c>
    </row>
  </sheetData>
  <mergeCells count="1">
    <mergeCell ref="A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3" sqref="C3:C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143</v>
      </c>
      <c r="B1" s="20"/>
      <c r="C1" s="20"/>
      <c r="D1" s="20"/>
      <c r="E1" s="1"/>
    </row>
    <row r="2" spans="1:4" s="3" customFormat="1" ht="15" customHeight="1">
      <c r="A2" s="13" t="s">
        <v>1</v>
      </c>
      <c r="B2" s="13" t="s">
        <v>0</v>
      </c>
      <c r="C2" s="13" t="s">
        <v>2</v>
      </c>
      <c r="D2" s="13" t="s">
        <v>3</v>
      </c>
    </row>
    <row r="3" spans="1:4" ht="15" customHeight="1">
      <c r="A3" s="8">
        <v>1</v>
      </c>
      <c r="B3" s="8" t="s">
        <v>28</v>
      </c>
      <c r="C3" s="11">
        <f>302/100*D3</f>
        <v>10.97144407842469</v>
      </c>
      <c r="D3" s="10">
        <v>3.6329285027896328</v>
      </c>
    </row>
    <row r="4" spans="1:4" ht="15" customHeight="1">
      <c r="A4" s="8">
        <v>2</v>
      </c>
      <c r="B4" s="8" t="s">
        <v>126</v>
      </c>
      <c r="C4" s="11">
        <f aca="true" t="shared" si="0" ref="C4:C12">302/100*D4</f>
        <v>9.582949935085448</v>
      </c>
      <c r="D4" s="10">
        <v>3.1731622301607447</v>
      </c>
    </row>
    <row r="5" spans="1:4" ht="15" customHeight="1">
      <c r="A5" s="8">
        <v>3</v>
      </c>
      <c r="B5" s="8" t="s">
        <v>127</v>
      </c>
      <c r="C5" s="11">
        <f t="shared" si="0"/>
        <v>9.56711856528048</v>
      </c>
      <c r="D5" s="10">
        <v>3.167920054728636</v>
      </c>
    </row>
    <row r="6" spans="1:4" ht="15" customHeight="1">
      <c r="A6" s="8">
        <v>4</v>
      </c>
      <c r="B6" s="8" t="s">
        <v>128</v>
      </c>
      <c r="C6" s="11">
        <f t="shared" si="0"/>
        <v>9.54834271365188</v>
      </c>
      <c r="D6" s="10">
        <v>3.1617028853151923</v>
      </c>
    </row>
    <row r="7" spans="1:4" ht="15" customHeight="1">
      <c r="A7" s="8">
        <v>5</v>
      </c>
      <c r="B7" s="8" t="s">
        <v>129</v>
      </c>
      <c r="C7" s="11">
        <f t="shared" si="0"/>
        <v>7.711368455943841</v>
      </c>
      <c r="D7" s="10">
        <v>2.5534332635575634</v>
      </c>
    </row>
    <row r="8" spans="1:4" ht="15" customHeight="1">
      <c r="A8" s="8">
        <v>6</v>
      </c>
      <c r="B8" s="8" t="s">
        <v>41</v>
      </c>
      <c r="C8" s="11">
        <f t="shared" si="0"/>
        <v>7.648004736700278</v>
      </c>
      <c r="D8" s="10">
        <v>2.5324518995696286</v>
      </c>
    </row>
    <row r="9" spans="1:4" ht="15" customHeight="1">
      <c r="A9" s="8">
        <v>7</v>
      </c>
      <c r="B9" s="8" t="s">
        <v>40</v>
      </c>
      <c r="C9" s="11">
        <f t="shared" si="0"/>
        <v>7.648004736700278</v>
      </c>
      <c r="D9" s="10">
        <v>2.5324518995696286</v>
      </c>
    </row>
    <row r="10" spans="1:4" ht="15" customHeight="1">
      <c r="A10" s="8">
        <v>8</v>
      </c>
      <c r="B10" s="8" t="s">
        <v>168</v>
      </c>
      <c r="C10" s="11">
        <f t="shared" si="0"/>
        <v>7.648004736700278</v>
      </c>
      <c r="D10" s="10">
        <v>2.5324518995696286</v>
      </c>
    </row>
    <row r="11" spans="1:4" ht="15" customHeight="1">
      <c r="A11" s="8">
        <v>9</v>
      </c>
      <c r="B11" s="8" t="s">
        <v>130</v>
      </c>
      <c r="C11" s="11">
        <f t="shared" si="0"/>
        <v>7.6369151298320626</v>
      </c>
      <c r="D11" s="10">
        <v>2.5287798443152525</v>
      </c>
    </row>
    <row r="12" spans="1:4" ht="15" customHeight="1">
      <c r="A12" s="8">
        <v>10</v>
      </c>
      <c r="B12" s="8" t="s">
        <v>131</v>
      </c>
      <c r="C12" s="11">
        <f t="shared" si="0"/>
        <v>5.8134396004842985</v>
      </c>
      <c r="D12" s="10">
        <v>1.9249800001603639</v>
      </c>
    </row>
  </sheetData>
  <mergeCells count="1">
    <mergeCell ref="A1:D1"/>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topLeftCell="A1">
      <selection activeCell="B14" sqref="B14:E19"/>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69</v>
      </c>
      <c r="B1" s="20"/>
      <c r="C1" s="20"/>
      <c r="D1" s="20"/>
      <c r="E1" s="1"/>
    </row>
    <row r="2" spans="1:4" s="3" customFormat="1" ht="15" customHeight="1">
      <c r="A2" s="5" t="s">
        <v>1</v>
      </c>
      <c r="B2" s="5" t="s">
        <v>0</v>
      </c>
      <c r="C2" s="5" t="s">
        <v>2</v>
      </c>
      <c r="D2" s="5" t="s">
        <v>3</v>
      </c>
    </row>
    <row r="3" spans="1:4" ht="15" customHeight="1">
      <c r="A3" s="8">
        <v>1</v>
      </c>
      <c r="B3" s="8" t="s">
        <v>28</v>
      </c>
      <c r="C3" s="11">
        <f>D3*377/100</f>
        <v>16.617726093952385</v>
      </c>
      <c r="D3" s="10">
        <v>4.407884905557662</v>
      </c>
    </row>
    <row r="4" spans="1:4" ht="15" customHeight="1">
      <c r="A4" s="8">
        <v>2</v>
      </c>
      <c r="B4" s="8" t="s">
        <v>46</v>
      </c>
      <c r="C4" s="11">
        <f aca="true" t="shared" si="0" ref="C4:C12">D4*377/100</f>
        <v>13.052511654602391</v>
      </c>
      <c r="D4" s="10">
        <v>3.4622046829184057</v>
      </c>
    </row>
    <row r="5" spans="1:4" ht="15" customHeight="1">
      <c r="A5" s="8">
        <v>3</v>
      </c>
      <c r="B5" s="8" t="s">
        <v>47</v>
      </c>
      <c r="C5" s="11">
        <f t="shared" si="0"/>
        <v>13.052511654602391</v>
      </c>
      <c r="D5" s="10">
        <v>3.4622046829184057</v>
      </c>
    </row>
    <row r="6" spans="1:4" ht="15" customHeight="1">
      <c r="A6" s="8">
        <v>4</v>
      </c>
      <c r="B6" s="8" t="s">
        <v>48</v>
      </c>
      <c r="C6" s="11">
        <f t="shared" si="0"/>
        <v>13.052511654602391</v>
      </c>
      <c r="D6" s="10">
        <v>3.4622046829184057</v>
      </c>
    </row>
    <row r="7" spans="1:4" ht="15" customHeight="1">
      <c r="A7" s="8">
        <v>5</v>
      </c>
      <c r="B7" s="8" t="s">
        <v>49</v>
      </c>
      <c r="C7" s="11">
        <f t="shared" si="0"/>
        <v>13.052511654602391</v>
      </c>
      <c r="D7" s="10">
        <v>3.4622046829184057</v>
      </c>
    </row>
    <row r="8" spans="1:4" ht="15" customHeight="1">
      <c r="A8" s="8">
        <v>6</v>
      </c>
      <c r="B8" s="8" t="s">
        <v>166</v>
      </c>
      <c r="C8" s="11">
        <f t="shared" si="0"/>
        <v>10.477512155382431</v>
      </c>
      <c r="D8" s="10">
        <v>2.7791809430722627</v>
      </c>
    </row>
    <row r="9" spans="1:4" ht="15" customHeight="1">
      <c r="A9" s="8">
        <v>7</v>
      </c>
      <c r="B9" s="8" t="s">
        <v>138</v>
      </c>
      <c r="C9" s="11">
        <f t="shared" si="0"/>
        <v>10.442009323681914</v>
      </c>
      <c r="D9" s="10">
        <v>2.769763746334725</v>
      </c>
    </row>
    <row r="10" spans="1:4" ht="15" customHeight="1">
      <c r="A10" s="8">
        <v>8</v>
      </c>
      <c r="B10" s="8" t="s">
        <v>34</v>
      </c>
      <c r="C10" s="11">
        <f t="shared" si="0"/>
        <v>10.442009323681914</v>
      </c>
      <c r="D10" s="10">
        <v>2.769763746334725</v>
      </c>
    </row>
    <row r="11" spans="1:4" ht="15" customHeight="1">
      <c r="A11" s="8">
        <v>9</v>
      </c>
      <c r="B11" s="8" t="s">
        <v>50</v>
      </c>
      <c r="C11" s="11">
        <f t="shared" si="0"/>
        <v>10.442009323681914</v>
      </c>
      <c r="D11" s="10">
        <v>2.769763746334725</v>
      </c>
    </row>
    <row r="12" spans="1:4" ht="15" customHeight="1">
      <c r="A12" s="8">
        <v>10</v>
      </c>
      <c r="B12" s="8" t="s">
        <v>139</v>
      </c>
      <c r="C12" s="11">
        <f t="shared" si="0"/>
        <v>10.442009323681914</v>
      </c>
      <c r="D12" s="10">
        <v>2.769763746334725</v>
      </c>
    </row>
    <row r="13" spans="2:4" ht="15">
      <c r="B13" s="17"/>
      <c r="C13" s="18"/>
      <c r="D13" s="17"/>
    </row>
    <row r="14" spans="2:5" ht="15">
      <c r="B14" s="19"/>
      <c r="C14" s="19"/>
      <c r="D14" s="19"/>
      <c r="E14" s="19"/>
    </row>
    <row r="15" spans="2:5" ht="15">
      <c r="B15" s="19"/>
      <c r="C15" s="19"/>
      <c r="D15" s="19"/>
      <c r="E15" s="19"/>
    </row>
    <row r="16" spans="2:5" ht="15">
      <c r="B16" s="19"/>
      <c r="C16" s="19"/>
      <c r="D16" s="19"/>
      <c r="E16" s="19"/>
    </row>
    <row r="17" spans="2:5" ht="15">
      <c r="B17" s="19"/>
      <c r="C17" s="19"/>
      <c r="D17" s="19"/>
      <c r="E17" s="19"/>
    </row>
    <row r="18" spans="2:5" ht="15">
      <c r="B18" s="19"/>
      <c r="C18" s="19"/>
      <c r="D18" s="19"/>
      <c r="E18" s="19"/>
    </row>
    <row r="19" spans="2:5" ht="15">
      <c r="B19" s="19"/>
      <c r="C19" s="19"/>
      <c r="D19" s="19"/>
      <c r="E19" s="19"/>
    </row>
  </sheetData>
  <mergeCells count="1">
    <mergeCell ref="A1:D1"/>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68</v>
      </c>
      <c r="B1" s="20"/>
      <c r="C1" s="20"/>
      <c r="D1" s="20"/>
      <c r="E1" s="1"/>
    </row>
    <row r="2" spans="1:4" s="3" customFormat="1" ht="15" customHeight="1">
      <c r="A2" s="5" t="s">
        <v>1</v>
      </c>
      <c r="B2" s="5" t="s">
        <v>0</v>
      </c>
      <c r="C2" s="5" t="s">
        <v>2</v>
      </c>
      <c r="D2" s="5" t="s">
        <v>3</v>
      </c>
    </row>
    <row r="3" spans="1:4" ht="15" customHeight="1">
      <c r="A3" s="8">
        <v>1</v>
      </c>
      <c r="B3" s="8" t="s">
        <v>28</v>
      </c>
      <c r="C3" s="11">
        <f>2630*D3/100</f>
        <v>115.92737301616651</v>
      </c>
      <c r="D3" s="10">
        <v>4.407884905557662</v>
      </c>
    </row>
    <row r="4" spans="1:4" ht="15" customHeight="1">
      <c r="A4" s="8">
        <v>2</v>
      </c>
      <c r="B4" s="8" t="s">
        <v>46</v>
      </c>
      <c r="C4" s="11">
        <f aca="true" t="shared" si="0" ref="C4:C12">2630*D4/100</f>
        <v>91.05598316075408</v>
      </c>
      <c r="D4" s="10">
        <v>3.4622046829184057</v>
      </c>
    </row>
    <row r="5" spans="1:4" ht="15" customHeight="1">
      <c r="A5" s="8">
        <v>3</v>
      </c>
      <c r="B5" s="8" t="s">
        <v>47</v>
      </c>
      <c r="C5" s="11">
        <f t="shared" si="0"/>
        <v>91.05598316075408</v>
      </c>
      <c r="D5" s="10">
        <v>3.4622046829184057</v>
      </c>
    </row>
    <row r="6" spans="1:4" ht="15" customHeight="1">
      <c r="A6" s="8">
        <v>4</v>
      </c>
      <c r="B6" s="8" t="s">
        <v>48</v>
      </c>
      <c r="C6" s="11">
        <f t="shared" si="0"/>
        <v>91.05598316075408</v>
      </c>
      <c r="D6" s="10">
        <v>3.4622046829184057</v>
      </c>
    </row>
    <row r="7" spans="1:4" ht="15" customHeight="1">
      <c r="A7" s="8">
        <v>5</v>
      </c>
      <c r="B7" s="8" t="s">
        <v>49</v>
      </c>
      <c r="C7" s="11">
        <f t="shared" si="0"/>
        <v>91.05598316075408</v>
      </c>
      <c r="D7" s="10">
        <v>3.4622046829184057</v>
      </c>
    </row>
    <row r="8" spans="1:4" ht="15" customHeight="1">
      <c r="A8" s="8">
        <v>6</v>
      </c>
      <c r="B8" s="8" t="s">
        <v>166</v>
      </c>
      <c r="C8" s="11">
        <f t="shared" si="0"/>
        <v>73.09245880280051</v>
      </c>
      <c r="D8" s="10">
        <v>2.7791809430722627</v>
      </c>
    </row>
    <row r="9" spans="1:4" ht="15" customHeight="1">
      <c r="A9" s="8">
        <v>7</v>
      </c>
      <c r="B9" s="8" t="s">
        <v>138</v>
      </c>
      <c r="C9" s="11">
        <f t="shared" si="0"/>
        <v>72.84478652860327</v>
      </c>
      <c r="D9" s="10">
        <v>2.769763746334725</v>
      </c>
    </row>
    <row r="10" spans="1:4" ht="15" customHeight="1">
      <c r="A10" s="8">
        <v>8</v>
      </c>
      <c r="B10" s="8" t="s">
        <v>34</v>
      </c>
      <c r="C10" s="11">
        <f t="shared" si="0"/>
        <v>72.84478652860327</v>
      </c>
      <c r="D10" s="10">
        <v>2.769763746334725</v>
      </c>
    </row>
    <row r="11" spans="1:4" ht="15" customHeight="1">
      <c r="A11" s="8">
        <v>9</v>
      </c>
      <c r="B11" s="8" t="s">
        <v>50</v>
      </c>
      <c r="C11" s="11">
        <f t="shared" si="0"/>
        <v>72.84478652860327</v>
      </c>
      <c r="D11" s="10">
        <v>2.769763746334725</v>
      </c>
    </row>
    <row r="12" spans="1:4" ht="15" customHeight="1">
      <c r="A12" s="8">
        <v>10</v>
      </c>
      <c r="B12" s="8" t="s">
        <v>139</v>
      </c>
      <c r="C12" s="11">
        <f t="shared" si="0"/>
        <v>72.84478652860327</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67</v>
      </c>
      <c r="B1" s="20"/>
      <c r="C1" s="20"/>
      <c r="D1" s="20"/>
      <c r="E1" s="1"/>
    </row>
    <row r="2" spans="1:4" s="3" customFormat="1" ht="15" customHeight="1">
      <c r="A2" s="5" t="s">
        <v>1</v>
      </c>
      <c r="B2" s="5" t="s">
        <v>0</v>
      </c>
      <c r="C2" s="5" t="s">
        <v>2</v>
      </c>
      <c r="D2" s="5" t="s">
        <v>3</v>
      </c>
    </row>
    <row r="3" spans="1:4" ht="15" customHeight="1">
      <c r="A3" s="8">
        <v>1</v>
      </c>
      <c r="B3" s="8" t="s">
        <v>28</v>
      </c>
      <c r="C3" s="11">
        <f>D3*2639/100</f>
        <v>116.3240826576667</v>
      </c>
      <c r="D3" s="10">
        <v>4.407884905557662</v>
      </c>
    </row>
    <row r="4" spans="1:4" ht="15" customHeight="1">
      <c r="A4" s="8">
        <v>2</v>
      </c>
      <c r="B4" s="8" t="s">
        <v>46</v>
      </c>
      <c r="C4" s="11">
        <f aca="true" t="shared" si="0" ref="C4:C12">D4*2639/100</f>
        <v>91.36758158221672</v>
      </c>
      <c r="D4" s="10">
        <v>3.4622046829184057</v>
      </c>
    </row>
    <row r="5" spans="1:4" ht="15" customHeight="1">
      <c r="A5" s="8">
        <v>3</v>
      </c>
      <c r="B5" s="8" t="s">
        <v>47</v>
      </c>
      <c r="C5" s="11">
        <f t="shared" si="0"/>
        <v>91.36758158221672</v>
      </c>
      <c r="D5" s="10">
        <v>3.4622046829184057</v>
      </c>
    </row>
    <row r="6" spans="1:4" ht="15" customHeight="1">
      <c r="A6" s="8">
        <v>4</v>
      </c>
      <c r="B6" s="8" t="s">
        <v>48</v>
      </c>
      <c r="C6" s="11">
        <f t="shared" si="0"/>
        <v>91.36758158221672</v>
      </c>
      <c r="D6" s="10">
        <v>3.4622046829184057</v>
      </c>
    </row>
    <row r="7" spans="1:4" ht="15" customHeight="1">
      <c r="A7" s="8">
        <v>5</v>
      </c>
      <c r="B7" s="8" t="s">
        <v>49</v>
      </c>
      <c r="C7" s="11">
        <f t="shared" si="0"/>
        <v>91.36758158221672</v>
      </c>
      <c r="D7" s="10">
        <v>3.4622046829184057</v>
      </c>
    </row>
    <row r="8" spans="1:4" ht="15" customHeight="1">
      <c r="A8" s="8">
        <v>6</v>
      </c>
      <c r="B8" s="8" t="s">
        <v>166</v>
      </c>
      <c r="C8" s="11">
        <f t="shared" si="0"/>
        <v>73.34258508767702</v>
      </c>
      <c r="D8" s="10">
        <v>2.7791809430722627</v>
      </c>
    </row>
    <row r="9" spans="1:4" ht="15" customHeight="1">
      <c r="A9" s="8">
        <v>7</v>
      </c>
      <c r="B9" s="8" t="s">
        <v>138</v>
      </c>
      <c r="C9" s="11">
        <f t="shared" si="0"/>
        <v>73.0940652657734</v>
      </c>
      <c r="D9" s="10">
        <v>2.769763746334725</v>
      </c>
    </row>
    <row r="10" spans="1:4" ht="15" customHeight="1">
      <c r="A10" s="8">
        <v>8</v>
      </c>
      <c r="B10" s="8" t="s">
        <v>34</v>
      </c>
      <c r="C10" s="11">
        <f t="shared" si="0"/>
        <v>73.0940652657734</v>
      </c>
      <c r="D10" s="10">
        <v>2.769763746334725</v>
      </c>
    </row>
    <row r="11" spans="1:4" ht="15" customHeight="1">
      <c r="A11" s="8">
        <v>9</v>
      </c>
      <c r="B11" s="8" t="s">
        <v>50</v>
      </c>
      <c r="C11" s="11">
        <f t="shared" si="0"/>
        <v>73.0940652657734</v>
      </c>
      <c r="D11" s="10">
        <v>2.769763746334725</v>
      </c>
    </row>
    <row r="12" spans="1:4" ht="15" customHeight="1">
      <c r="A12" s="8">
        <v>10</v>
      </c>
      <c r="B12" s="8" t="s">
        <v>139</v>
      </c>
      <c r="C12" s="11">
        <f t="shared" si="0"/>
        <v>73.0940652657734</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3" sqref="C3:C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66</v>
      </c>
      <c r="B1" s="20"/>
      <c r="C1" s="20"/>
      <c r="D1" s="20"/>
      <c r="E1" s="1"/>
    </row>
    <row r="2" spans="1:4" s="3" customFormat="1" ht="15" customHeight="1">
      <c r="A2" s="5" t="s">
        <v>1</v>
      </c>
      <c r="B2" s="5" t="s">
        <v>0</v>
      </c>
      <c r="C2" s="5" t="s">
        <v>2</v>
      </c>
      <c r="D2" s="5" t="s">
        <v>3</v>
      </c>
    </row>
    <row r="3" spans="1:4" ht="15" customHeight="1">
      <c r="A3" s="8">
        <v>1</v>
      </c>
      <c r="B3" s="8" t="s">
        <v>28</v>
      </c>
      <c r="C3" s="11">
        <f>D3*1819/100</f>
        <v>80.17942643209386</v>
      </c>
      <c r="D3" s="10">
        <v>4.407884905557662</v>
      </c>
    </row>
    <row r="4" spans="1:4" ht="15" customHeight="1">
      <c r="A4" s="8">
        <v>2</v>
      </c>
      <c r="B4" s="8" t="s">
        <v>46</v>
      </c>
      <c r="C4" s="11">
        <f aca="true" t="shared" si="0" ref="C4:C12">D4*1819/100</f>
        <v>62.9775031822858</v>
      </c>
      <c r="D4" s="10">
        <v>3.4622046829184057</v>
      </c>
    </row>
    <row r="5" spans="1:4" ht="15" customHeight="1">
      <c r="A5" s="8">
        <v>3</v>
      </c>
      <c r="B5" s="8" t="s">
        <v>47</v>
      </c>
      <c r="C5" s="11">
        <f t="shared" si="0"/>
        <v>62.9775031822858</v>
      </c>
      <c r="D5" s="10">
        <v>3.4622046829184057</v>
      </c>
    </row>
    <row r="6" spans="1:4" ht="15" customHeight="1">
      <c r="A6" s="8">
        <v>4</v>
      </c>
      <c r="B6" s="8" t="s">
        <v>48</v>
      </c>
      <c r="C6" s="11">
        <f t="shared" si="0"/>
        <v>62.9775031822858</v>
      </c>
      <c r="D6" s="10">
        <v>3.4622046829184057</v>
      </c>
    </row>
    <row r="7" spans="1:4" ht="15" customHeight="1">
      <c r="A7" s="8">
        <v>5</v>
      </c>
      <c r="B7" s="8" t="s">
        <v>49</v>
      </c>
      <c r="C7" s="11">
        <f t="shared" si="0"/>
        <v>62.9775031822858</v>
      </c>
      <c r="D7" s="10">
        <v>3.4622046829184057</v>
      </c>
    </row>
    <row r="8" spans="1:4" ht="15" customHeight="1">
      <c r="A8" s="8">
        <v>6</v>
      </c>
      <c r="B8" s="8" t="s">
        <v>166</v>
      </c>
      <c r="C8" s="11">
        <f t="shared" si="0"/>
        <v>50.553301354484454</v>
      </c>
      <c r="D8" s="10">
        <v>2.7791809430722627</v>
      </c>
    </row>
    <row r="9" spans="1:4" ht="15" customHeight="1">
      <c r="A9" s="8">
        <v>7</v>
      </c>
      <c r="B9" s="8" t="s">
        <v>138</v>
      </c>
      <c r="C9" s="11">
        <f t="shared" si="0"/>
        <v>50.38200254582865</v>
      </c>
      <c r="D9" s="10">
        <v>2.769763746334725</v>
      </c>
    </row>
    <row r="10" spans="1:4" ht="15" customHeight="1">
      <c r="A10" s="8">
        <v>8</v>
      </c>
      <c r="B10" s="8" t="s">
        <v>34</v>
      </c>
      <c r="C10" s="11">
        <f t="shared" si="0"/>
        <v>50.38200254582865</v>
      </c>
      <c r="D10" s="10">
        <v>2.769763746334725</v>
      </c>
    </row>
    <row r="11" spans="1:4" ht="15" customHeight="1">
      <c r="A11" s="8">
        <v>9</v>
      </c>
      <c r="B11" s="8" t="s">
        <v>50</v>
      </c>
      <c r="C11" s="11">
        <f t="shared" si="0"/>
        <v>50.38200254582865</v>
      </c>
      <c r="D11" s="10">
        <v>2.769763746334725</v>
      </c>
    </row>
    <row r="12" spans="1:4" ht="15" customHeight="1">
      <c r="A12" s="8">
        <v>10</v>
      </c>
      <c r="B12" s="8" t="s">
        <v>139</v>
      </c>
      <c r="C12" s="11">
        <f t="shared" si="0"/>
        <v>50.38200254582865</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65</v>
      </c>
      <c r="B1" s="20"/>
      <c r="C1" s="20"/>
      <c r="D1" s="20"/>
      <c r="E1" s="1"/>
    </row>
    <row r="2" spans="1:4" s="3" customFormat="1" ht="15" customHeight="1">
      <c r="A2" s="5" t="s">
        <v>1</v>
      </c>
      <c r="B2" s="5" t="s">
        <v>0</v>
      </c>
      <c r="C2" s="5" t="s">
        <v>2</v>
      </c>
      <c r="D2" s="5" t="s">
        <v>3</v>
      </c>
    </row>
    <row r="3" spans="1:4" ht="15" customHeight="1">
      <c r="A3" s="8">
        <v>1</v>
      </c>
      <c r="B3" s="8" t="s">
        <v>28</v>
      </c>
      <c r="C3" s="11">
        <f>D3*1615/100</f>
        <v>71.18734122475624</v>
      </c>
      <c r="D3" s="10">
        <v>4.407884905557662</v>
      </c>
    </row>
    <row r="4" spans="1:4" ht="15" customHeight="1">
      <c r="A4" s="8">
        <v>2</v>
      </c>
      <c r="B4" s="8" t="s">
        <v>46</v>
      </c>
      <c r="C4" s="11">
        <f aca="true" t="shared" si="0" ref="C4:C12">D4*1615/100</f>
        <v>55.91460562913225</v>
      </c>
      <c r="D4" s="10">
        <v>3.4622046829184057</v>
      </c>
    </row>
    <row r="5" spans="1:4" ht="15" customHeight="1">
      <c r="A5" s="8">
        <v>3</v>
      </c>
      <c r="B5" s="8" t="s">
        <v>47</v>
      </c>
      <c r="C5" s="11">
        <f t="shared" si="0"/>
        <v>55.91460562913225</v>
      </c>
      <c r="D5" s="10">
        <v>3.4622046829184057</v>
      </c>
    </row>
    <row r="6" spans="1:4" ht="15" customHeight="1">
      <c r="A6" s="8">
        <v>4</v>
      </c>
      <c r="B6" s="8" t="s">
        <v>48</v>
      </c>
      <c r="C6" s="11">
        <f t="shared" si="0"/>
        <v>55.91460562913225</v>
      </c>
      <c r="D6" s="10">
        <v>3.4622046829184057</v>
      </c>
    </row>
    <row r="7" spans="1:4" ht="15" customHeight="1">
      <c r="A7" s="8">
        <v>5</v>
      </c>
      <c r="B7" s="8" t="s">
        <v>49</v>
      </c>
      <c r="C7" s="11">
        <f t="shared" si="0"/>
        <v>55.91460562913225</v>
      </c>
      <c r="D7" s="10">
        <v>3.4622046829184057</v>
      </c>
    </row>
    <row r="8" spans="1:4" ht="15" customHeight="1">
      <c r="A8" s="8">
        <v>6</v>
      </c>
      <c r="B8" s="8" t="s">
        <v>166</v>
      </c>
      <c r="C8" s="11">
        <f t="shared" si="0"/>
        <v>44.88377223061704</v>
      </c>
      <c r="D8" s="10">
        <v>2.7791809430722627</v>
      </c>
    </row>
    <row r="9" spans="1:4" ht="15" customHeight="1">
      <c r="A9" s="8">
        <v>7</v>
      </c>
      <c r="B9" s="8" t="s">
        <v>138</v>
      </c>
      <c r="C9" s="11">
        <f t="shared" si="0"/>
        <v>44.73168450330581</v>
      </c>
      <c r="D9" s="10">
        <v>2.769763746334725</v>
      </c>
    </row>
    <row r="10" spans="1:4" ht="15" customHeight="1">
      <c r="A10" s="8">
        <v>8</v>
      </c>
      <c r="B10" s="8" t="s">
        <v>34</v>
      </c>
      <c r="C10" s="11">
        <f t="shared" si="0"/>
        <v>44.73168450330581</v>
      </c>
      <c r="D10" s="10">
        <v>2.769763746334725</v>
      </c>
    </row>
    <row r="11" spans="1:4" ht="15" customHeight="1">
      <c r="A11" s="8">
        <v>9</v>
      </c>
      <c r="B11" s="8" t="s">
        <v>50</v>
      </c>
      <c r="C11" s="11">
        <f t="shared" si="0"/>
        <v>44.73168450330581</v>
      </c>
      <c r="D11" s="10">
        <v>2.769763746334725</v>
      </c>
    </row>
    <row r="12" spans="1:4" ht="15" customHeight="1">
      <c r="A12" s="8">
        <v>10</v>
      </c>
      <c r="B12" s="8" t="s">
        <v>139</v>
      </c>
      <c r="C12" s="11">
        <f t="shared" si="0"/>
        <v>44.73168450330581</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64</v>
      </c>
      <c r="B1" s="20"/>
      <c r="C1" s="20"/>
      <c r="D1" s="20"/>
      <c r="E1" s="1"/>
    </row>
    <row r="2" spans="1:4" s="3" customFormat="1" ht="15" customHeight="1">
      <c r="A2" s="5" t="s">
        <v>1</v>
      </c>
      <c r="B2" s="5" t="s">
        <v>0</v>
      </c>
      <c r="C2" s="5" t="s">
        <v>2</v>
      </c>
      <c r="D2" s="5" t="s">
        <v>3</v>
      </c>
    </row>
    <row r="3" spans="1:4" ht="15" customHeight="1">
      <c r="A3" s="8">
        <v>1</v>
      </c>
      <c r="B3" s="8" t="s">
        <v>28</v>
      </c>
      <c r="C3" s="11">
        <f>D3*2713/100</f>
        <v>119.58591748777937</v>
      </c>
      <c r="D3" s="10">
        <v>4.407884905557662</v>
      </c>
    </row>
    <row r="4" spans="1:4" ht="15" customHeight="1">
      <c r="A4" s="8">
        <v>2</v>
      </c>
      <c r="B4" s="8" t="s">
        <v>46</v>
      </c>
      <c r="C4" s="11">
        <f aca="true" t="shared" si="0" ref="C4:C12">D4*2713/100</f>
        <v>93.92961304757635</v>
      </c>
      <c r="D4" s="10">
        <v>3.4622046829184057</v>
      </c>
    </row>
    <row r="5" spans="1:4" ht="15" customHeight="1">
      <c r="A5" s="8">
        <v>3</v>
      </c>
      <c r="B5" s="8" t="s">
        <v>47</v>
      </c>
      <c r="C5" s="11">
        <f t="shared" si="0"/>
        <v>93.92961304757635</v>
      </c>
      <c r="D5" s="10">
        <v>3.4622046829184057</v>
      </c>
    </row>
    <row r="6" spans="1:4" ht="15" customHeight="1">
      <c r="A6" s="8">
        <v>4</v>
      </c>
      <c r="B6" s="8" t="s">
        <v>48</v>
      </c>
      <c r="C6" s="11">
        <f t="shared" si="0"/>
        <v>93.92961304757635</v>
      </c>
      <c r="D6" s="10">
        <v>3.4622046829184057</v>
      </c>
    </row>
    <row r="7" spans="1:4" ht="15" customHeight="1">
      <c r="A7" s="8">
        <v>5</v>
      </c>
      <c r="B7" s="8" t="s">
        <v>49</v>
      </c>
      <c r="C7" s="11">
        <f t="shared" si="0"/>
        <v>93.92961304757635</v>
      </c>
      <c r="D7" s="10">
        <v>3.4622046829184057</v>
      </c>
    </row>
    <row r="8" spans="1:4" ht="15" customHeight="1">
      <c r="A8" s="8">
        <v>6</v>
      </c>
      <c r="B8" s="8" t="s">
        <v>166</v>
      </c>
      <c r="C8" s="11">
        <f t="shared" si="0"/>
        <v>75.39917898555049</v>
      </c>
      <c r="D8" s="10">
        <v>2.7791809430722627</v>
      </c>
    </row>
    <row r="9" spans="1:4" ht="15" customHeight="1">
      <c r="A9" s="8">
        <v>7</v>
      </c>
      <c r="B9" s="8" t="s">
        <v>138</v>
      </c>
      <c r="C9" s="11">
        <f t="shared" si="0"/>
        <v>75.14369043806109</v>
      </c>
      <c r="D9" s="10">
        <v>2.769763746334725</v>
      </c>
    </row>
    <row r="10" spans="1:4" ht="15" customHeight="1">
      <c r="A10" s="8">
        <v>8</v>
      </c>
      <c r="B10" s="8" t="s">
        <v>34</v>
      </c>
      <c r="C10" s="11">
        <f t="shared" si="0"/>
        <v>75.14369043806109</v>
      </c>
      <c r="D10" s="10">
        <v>2.769763746334725</v>
      </c>
    </row>
    <row r="11" spans="1:4" ht="15" customHeight="1">
      <c r="A11" s="8">
        <v>9</v>
      </c>
      <c r="B11" s="8" t="s">
        <v>50</v>
      </c>
      <c r="C11" s="11">
        <f t="shared" si="0"/>
        <v>75.14369043806109</v>
      </c>
      <c r="D11" s="10">
        <v>2.769763746334725</v>
      </c>
    </row>
    <row r="12" spans="1:4" ht="15" customHeight="1">
      <c r="A12" s="8">
        <v>10</v>
      </c>
      <c r="B12" s="8" t="s">
        <v>139</v>
      </c>
      <c r="C12" s="11">
        <f t="shared" si="0"/>
        <v>75.14369043806109</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63</v>
      </c>
      <c r="B1" s="20"/>
      <c r="C1" s="20"/>
      <c r="D1" s="20"/>
      <c r="E1" s="1"/>
    </row>
    <row r="2" spans="1:4" s="3" customFormat="1" ht="15" customHeight="1">
      <c r="A2" s="5" t="s">
        <v>1</v>
      </c>
      <c r="B2" s="5" t="s">
        <v>0</v>
      </c>
      <c r="C2" s="5" t="s">
        <v>2</v>
      </c>
      <c r="D2" s="5" t="s">
        <v>3</v>
      </c>
    </row>
    <row r="3" spans="1:4" ht="15" customHeight="1">
      <c r="A3" s="8">
        <v>1</v>
      </c>
      <c r="B3" s="8" t="s">
        <v>28</v>
      </c>
      <c r="C3" s="11">
        <f>D3*2095/100</f>
        <v>92.34518877143302</v>
      </c>
      <c r="D3" s="10">
        <v>4.407884905557662</v>
      </c>
    </row>
    <row r="4" spans="1:4" ht="15" customHeight="1">
      <c r="A4" s="8">
        <v>2</v>
      </c>
      <c r="B4" s="8" t="s">
        <v>46</v>
      </c>
      <c r="C4" s="11">
        <f aca="true" t="shared" si="0" ref="C4:C12">D4*2095/100</f>
        <v>72.53318810714059</v>
      </c>
      <c r="D4" s="10">
        <v>3.4622046829184057</v>
      </c>
    </row>
    <row r="5" spans="1:4" ht="15" customHeight="1">
      <c r="A5" s="8">
        <v>3</v>
      </c>
      <c r="B5" s="8" t="s">
        <v>47</v>
      </c>
      <c r="C5" s="11">
        <f t="shared" si="0"/>
        <v>72.53318810714059</v>
      </c>
      <c r="D5" s="10">
        <v>3.4622046829184057</v>
      </c>
    </row>
    <row r="6" spans="1:4" ht="15" customHeight="1">
      <c r="A6" s="8">
        <v>4</v>
      </c>
      <c r="B6" s="8" t="s">
        <v>48</v>
      </c>
      <c r="C6" s="11">
        <f t="shared" si="0"/>
        <v>72.53318810714059</v>
      </c>
      <c r="D6" s="10">
        <v>3.4622046829184057</v>
      </c>
    </row>
    <row r="7" spans="1:4" ht="15" customHeight="1">
      <c r="A7" s="8">
        <v>5</v>
      </c>
      <c r="B7" s="8" t="s">
        <v>49</v>
      </c>
      <c r="C7" s="11">
        <f t="shared" si="0"/>
        <v>72.53318810714059</v>
      </c>
      <c r="D7" s="10">
        <v>3.4622046829184057</v>
      </c>
    </row>
    <row r="8" spans="1:4" ht="15" customHeight="1">
      <c r="A8" s="8">
        <v>6</v>
      </c>
      <c r="B8" s="8" t="s">
        <v>166</v>
      </c>
      <c r="C8" s="11">
        <f t="shared" si="0"/>
        <v>58.2238407573639</v>
      </c>
      <c r="D8" s="10">
        <v>2.7791809430722627</v>
      </c>
    </row>
    <row r="9" spans="1:4" ht="15" customHeight="1">
      <c r="A9" s="8">
        <v>7</v>
      </c>
      <c r="B9" s="8" t="s">
        <v>138</v>
      </c>
      <c r="C9" s="11">
        <f t="shared" si="0"/>
        <v>58.026550485712484</v>
      </c>
      <c r="D9" s="10">
        <v>2.769763746334725</v>
      </c>
    </row>
    <row r="10" spans="1:4" ht="15" customHeight="1">
      <c r="A10" s="8">
        <v>8</v>
      </c>
      <c r="B10" s="8" t="s">
        <v>34</v>
      </c>
      <c r="C10" s="11">
        <f t="shared" si="0"/>
        <v>58.026550485712484</v>
      </c>
      <c r="D10" s="10">
        <v>2.769763746334725</v>
      </c>
    </row>
    <row r="11" spans="1:4" ht="15" customHeight="1">
      <c r="A11" s="8">
        <v>9</v>
      </c>
      <c r="B11" s="8" t="s">
        <v>50</v>
      </c>
      <c r="C11" s="11">
        <f t="shared" si="0"/>
        <v>58.026550485712484</v>
      </c>
      <c r="D11" s="10">
        <v>2.769763746334725</v>
      </c>
    </row>
    <row r="12" spans="1:4" ht="15" customHeight="1">
      <c r="A12" s="8">
        <v>10</v>
      </c>
      <c r="B12" s="8" t="s">
        <v>139</v>
      </c>
      <c r="C12" s="11">
        <f t="shared" si="0"/>
        <v>58.026550485712484</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62</v>
      </c>
      <c r="B1" s="20"/>
      <c r="C1" s="20"/>
      <c r="D1" s="20"/>
      <c r="E1" s="1"/>
    </row>
    <row r="2" spans="1:4" s="3" customFormat="1" ht="15" customHeight="1">
      <c r="A2" s="5" t="s">
        <v>1</v>
      </c>
      <c r="B2" s="5" t="s">
        <v>0</v>
      </c>
      <c r="C2" s="5" t="s">
        <v>2</v>
      </c>
      <c r="D2" s="5" t="s">
        <v>3</v>
      </c>
    </row>
    <row r="3" spans="1:4" ht="15" customHeight="1">
      <c r="A3" s="8">
        <v>1</v>
      </c>
      <c r="B3" s="8" t="s">
        <v>28</v>
      </c>
      <c r="C3" s="11">
        <f>D3*2095/100</f>
        <v>92.34518877143302</v>
      </c>
      <c r="D3" s="10">
        <v>4.407884905557662</v>
      </c>
    </row>
    <row r="4" spans="1:4" ht="15" customHeight="1">
      <c r="A4" s="8">
        <v>2</v>
      </c>
      <c r="B4" s="8" t="s">
        <v>46</v>
      </c>
      <c r="C4" s="11">
        <f aca="true" t="shared" si="0" ref="C4:C12">D4*2095/100</f>
        <v>72.53318810714059</v>
      </c>
      <c r="D4" s="10">
        <v>3.4622046829184057</v>
      </c>
    </row>
    <row r="5" spans="1:4" ht="15" customHeight="1">
      <c r="A5" s="8">
        <v>3</v>
      </c>
      <c r="B5" s="8" t="s">
        <v>47</v>
      </c>
      <c r="C5" s="11">
        <f t="shared" si="0"/>
        <v>72.53318810714059</v>
      </c>
      <c r="D5" s="10">
        <v>3.4622046829184057</v>
      </c>
    </row>
    <row r="6" spans="1:4" ht="15" customHeight="1">
      <c r="A6" s="8">
        <v>4</v>
      </c>
      <c r="B6" s="8" t="s">
        <v>48</v>
      </c>
      <c r="C6" s="11">
        <f t="shared" si="0"/>
        <v>72.53318810714059</v>
      </c>
      <c r="D6" s="10">
        <v>3.4622046829184057</v>
      </c>
    </row>
    <row r="7" spans="1:4" ht="15" customHeight="1">
      <c r="A7" s="8">
        <v>5</v>
      </c>
      <c r="B7" s="8" t="s">
        <v>49</v>
      </c>
      <c r="C7" s="11">
        <f t="shared" si="0"/>
        <v>72.53318810714059</v>
      </c>
      <c r="D7" s="10">
        <v>3.4622046829184057</v>
      </c>
    </row>
    <row r="8" spans="1:4" ht="15" customHeight="1">
      <c r="A8" s="8">
        <v>6</v>
      </c>
      <c r="B8" s="8" t="s">
        <v>166</v>
      </c>
      <c r="C8" s="11">
        <f t="shared" si="0"/>
        <v>58.2238407573639</v>
      </c>
      <c r="D8" s="10">
        <v>2.7791809430722627</v>
      </c>
    </row>
    <row r="9" spans="1:4" ht="15" customHeight="1">
      <c r="A9" s="8">
        <v>7</v>
      </c>
      <c r="B9" s="8" t="s">
        <v>138</v>
      </c>
      <c r="C9" s="11">
        <f t="shared" si="0"/>
        <v>58.026550485712484</v>
      </c>
      <c r="D9" s="10">
        <v>2.769763746334725</v>
      </c>
    </row>
    <row r="10" spans="1:4" ht="15" customHeight="1">
      <c r="A10" s="8">
        <v>8</v>
      </c>
      <c r="B10" s="8" t="s">
        <v>34</v>
      </c>
      <c r="C10" s="11">
        <f t="shared" si="0"/>
        <v>58.026550485712484</v>
      </c>
      <c r="D10" s="10">
        <v>2.769763746334725</v>
      </c>
    </row>
    <row r="11" spans="1:4" ht="15" customHeight="1">
      <c r="A11" s="8">
        <v>9</v>
      </c>
      <c r="B11" s="8" t="s">
        <v>50</v>
      </c>
      <c r="C11" s="11">
        <f t="shared" si="0"/>
        <v>58.026550485712484</v>
      </c>
      <c r="D11" s="10">
        <v>2.769763746334725</v>
      </c>
    </row>
    <row r="12" spans="1:4" ht="15" customHeight="1">
      <c r="A12" s="8">
        <v>10</v>
      </c>
      <c r="B12" s="8" t="s">
        <v>139</v>
      </c>
      <c r="C12" s="11">
        <f t="shared" si="0"/>
        <v>58.026550485712484</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61</v>
      </c>
      <c r="B1" s="20"/>
      <c r="C1" s="20"/>
      <c r="D1" s="20"/>
      <c r="E1" s="1"/>
    </row>
    <row r="2" spans="1:4" s="3" customFormat="1" ht="15" customHeight="1">
      <c r="A2" s="5" t="s">
        <v>1</v>
      </c>
      <c r="B2" s="5" t="s">
        <v>0</v>
      </c>
      <c r="C2" s="5" t="s">
        <v>2</v>
      </c>
      <c r="D2" s="5" t="s">
        <v>3</v>
      </c>
    </row>
    <row r="3" spans="1:4" ht="15" customHeight="1">
      <c r="A3" s="8">
        <v>1</v>
      </c>
      <c r="B3" s="8" t="s">
        <v>28</v>
      </c>
      <c r="C3" s="11">
        <f>D3*2371/100</f>
        <v>104.51095111077217</v>
      </c>
      <c r="D3" s="10">
        <v>4.407884905557662</v>
      </c>
    </row>
    <row r="4" spans="1:4" ht="15" customHeight="1">
      <c r="A4" s="8">
        <v>2</v>
      </c>
      <c r="B4" s="8" t="s">
        <v>46</v>
      </c>
      <c r="C4" s="11">
        <f aca="true" t="shared" si="0" ref="C4:C12">D4*2371/100</f>
        <v>82.08887303199539</v>
      </c>
      <c r="D4" s="10">
        <v>3.4622046829184057</v>
      </c>
    </row>
    <row r="5" spans="1:4" ht="15" customHeight="1">
      <c r="A5" s="8">
        <v>3</v>
      </c>
      <c r="B5" s="8" t="s">
        <v>47</v>
      </c>
      <c r="C5" s="11">
        <f t="shared" si="0"/>
        <v>82.08887303199539</v>
      </c>
      <c r="D5" s="10">
        <v>3.4622046829184057</v>
      </c>
    </row>
    <row r="6" spans="1:4" ht="15" customHeight="1">
      <c r="A6" s="8">
        <v>4</v>
      </c>
      <c r="B6" s="8" t="s">
        <v>48</v>
      </c>
      <c r="C6" s="11">
        <f t="shared" si="0"/>
        <v>82.08887303199539</v>
      </c>
      <c r="D6" s="10">
        <v>3.4622046829184057</v>
      </c>
    </row>
    <row r="7" spans="1:4" ht="15" customHeight="1">
      <c r="A7" s="8">
        <v>5</v>
      </c>
      <c r="B7" s="8" t="s">
        <v>49</v>
      </c>
      <c r="C7" s="11">
        <f t="shared" si="0"/>
        <v>82.08887303199539</v>
      </c>
      <c r="D7" s="10">
        <v>3.4622046829184057</v>
      </c>
    </row>
    <row r="8" spans="1:4" ht="15" customHeight="1">
      <c r="A8" s="8">
        <v>6</v>
      </c>
      <c r="B8" s="8" t="s">
        <v>166</v>
      </c>
      <c r="C8" s="11">
        <f t="shared" si="0"/>
        <v>65.89438016024334</v>
      </c>
      <c r="D8" s="10">
        <v>2.7791809430722627</v>
      </c>
    </row>
    <row r="9" spans="1:4" ht="15" customHeight="1">
      <c r="A9" s="8">
        <v>7</v>
      </c>
      <c r="B9" s="8" t="s">
        <v>138</v>
      </c>
      <c r="C9" s="11">
        <f t="shared" si="0"/>
        <v>65.67109842559633</v>
      </c>
      <c r="D9" s="10">
        <v>2.769763746334725</v>
      </c>
    </row>
    <row r="10" spans="1:4" ht="15" customHeight="1">
      <c r="A10" s="8">
        <v>8</v>
      </c>
      <c r="B10" s="8" t="s">
        <v>34</v>
      </c>
      <c r="C10" s="11">
        <f t="shared" si="0"/>
        <v>65.67109842559633</v>
      </c>
      <c r="D10" s="10">
        <v>2.769763746334725</v>
      </c>
    </row>
    <row r="11" spans="1:4" ht="15" customHeight="1">
      <c r="A11" s="8">
        <v>9</v>
      </c>
      <c r="B11" s="8" t="s">
        <v>50</v>
      </c>
      <c r="C11" s="11">
        <f t="shared" si="0"/>
        <v>65.67109842559633</v>
      </c>
      <c r="D11" s="10">
        <v>2.769763746334725</v>
      </c>
    </row>
    <row r="12" spans="1:4" ht="15" customHeight="1">
      <c r="A12" s="8">
        <v>10</v>
      </c>
      <c r="B12" s="8" t="s">
        <v>139</v>
      </c>
      <c r="C12" s="11">
        <f t="shared" si="0"/>
        <v>65.67109842559633</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60</v>
      </c>
      <c r="B1" s="20"/>
      <c r="C1" s="20"/>
      <c r="D1" s="20"/>
      <c r="E1" s="1"/>
    </row>
    <row r="2" spans="1:4" s="3" customFormat="1" ht="15" customHeight="1">
      <c r="A2" s="5" t="s">
        <v>1</v>
      </c>
      <c r="B2" s="5" t="s">
        <v>0</v>
      </c>
      <c r="C2" s="5" t="s">
        <v>2</v>
      </c>
      <c r="D2" s="5" t="s">
        <v>3</v>
      </c>
    </row>
    <row r="3" spans="1:4" ht="15" customHeight="1">
      <c r="A3" s="8">
        <v>1</v>
      </c>
      <c r="B3" s="8" t="s">
        <v>28</v>
      </c>
      <c r="C3" s="11">
        <f>D3*4572/100</f>
        <v>201.5284978820963</v>
      </c>
      <c r="D3" s="10">
        <v>4.407884905557662</v>
      </c>
    </row>
    <row r="4" spans="1:4" ht="15" customHeight="1">
      <c r="A4" s="8">
        <v>2</v>
      </c>
      <c r="B4" s="8" t="s">
        <v>46</v>
      </c>
      <c r="C4" s="11">
        <f aca="true" t="shared" si="0" ref="C4:C12">D4*4572/100</f>
        <v>158.2919981030295</v>
      </c>
      <c r="D4" s="10">
        <v>3.4622046829184057</v>
      </c>
    </row>
    <row r="5" spans="1:4" ht="15" customHeight="1">
      <c r="A5" s="8">
        <v>3</v>
      </c>
      <c r="B5" s="8" t="s">
        <v>47</v>
      </c>
      <c r="C5" s="11">
        <f t="shared" si="0"/>
        <v>158.2919981030295</v>
      </c>
      <c r="D5" s="10">
        <v>3.4622046829184057</v>
      </c>
    </row>
    <row r="6" spans="1:4" ht="15" customHeight="1">
      <c r="A6" s="8">
        <v>4</v>
      </c>
      <c r="B6" s="8" t="s">
        <v>48</v>
      </c>
      <c r="C6" s="11">
        <f t="shared" si="0"/>
        <v>158.2919981030295</v>
      </c>
      <c r="D6" s="10">
        <v>3.4622046829184057</v>
      </c>
    </row>
    <row r="7" spans="1:4" ht="15" customHeight="1">
      <c r="A7" s="8">
        <v>5</v>
      </c>
      <c r="B7" s="8" t="s">
        <v>49</v>
      </c>
      <c r="C7" s="11">
        <f t="shared" si="0"/>
        <v>158.2919981030295</v>
      </c>
      <c r="D7" s="10">
        <v>3.4622046829184057</v>
      </c>
    </row>
    <row r="8" spans="1:4" ht="15" customHeight="1">
      <c r="A8" s="8">
        <v>6</v>
      </c>
      <c r="B8" s="8" t="s">
        <v>166</v>
      </c>
      <c r="C8" s="11">
        <f t="shared" si="0"/>
        <v>127.06415271726387</v>
      </c>
      <c r="D8" s="10">
        <v>2.7791809430722627</v>
      </c>
    </row>
    <row r="9" spans="1:4" ht="15" customHeight="1">
      <c r="A9" s="8">
        <v>7</v>
      </c>
      <c r="B9" s="8" t="s">
        <v>138</v>
      </c>
      <c r="C9" s="11">
        <f t="shared" si="0"/>
        <v>126.63359848242362</v>
      </c>
      <c r="D9" s="10">
        <v>2.769763746334725</v>
      </c>
    </row>
    <row r="10" spans="1:4" ht="15" customHeight="1">
      <c r="A10" s="8">
        <v>8</v>
      </c>
      <c r="B10" s="8" t="s">
        <v>34</v>
      </c>
      <c r="C10" s="11">
        <f t="shared" si="0"/>
        <v>126.63359848242362</v>
      </c>
      <c r="D10" s="10">
        <v>2.769763746334725</v>
      </c>
    </row>
    <row r="11" spans="1:4" ht="15" customHeight="1">
      <c r="A11" s="8">
        <v>9</v>
      </c>
      <c r="B11" s="8" t="s">
        <v>50</v>
      </c>
      <c r="C11" s="11">
        <f t="shared" si="0"/>
        <v>126.63359848242362</v>
      </c>
      <c r="D11" s="10">
        <v>2.769763746334725</v>
      </c>
    </row>
    <row r="12" spans="1:4" ht="15" customHeight="1">
      <c r="A12" s="8">
        <v>10</v>
      </c>
      <c r="B12" s="8" t="s">
        <v>139</v>
      </c>
      <c r="C12" s="11">
        <f t="shared" si="0"/>
        <v>126.63359848242362</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topLeftCell="A1">
      <selection activeCell="B21" sqref="B21"/>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142</v>
      </c>
      <c r="B1" s="20"/>
      <c r="C1" s="20"/>
      <c r="D1" s="20"/>
      <c r="E1" s="1"/>
    </row>
    <row r="2" spans="1:4" s="3" customFormat="1" ht="15" customHeight="1">
      <c r="A2" s="13" t="s">
        <v>1</v>
      </c>
      <c r="B2" s="13" t="s">
        <v>0</v>
      </c>
      <c r="C2" s="13" t="s">
        <v>2</v>
      </c>
      <c r="D2" s="13" t="s">
        <v>3</v>
      </c>
    </row>
    <row r="3" spans="1:4" ht="15" customHeight="1">
      <c r="A3" s="8">
        <v>1</v>
      </c>
      <c r="B3" s="8" t="s">
        <v>186</v>
      </c>
      <c r="C3" s="11">
        <v>337.0650056282735</v>
      </c>
      <c r="D3" s="10">
        <v>12.284023485594513</v>
      </c>
    </row>
    <row r="4" spans="1:4" ht="15" customHeight="1">
      <c r="A4" s="8">
        <v>2</v>
      </c>
      <c r="B4" s="8" t="s">
        <v>187</v>
      </c>
      <c r="C4" s="11">
        <v>335.0546775628962</v>
      </c>
      <c r="D4" s="10">
        <v>12.2107589320025</v>
      </c>
    </row>
    <row r="5" spans="1:4" ht="15" customHeight="1">
      <c r="A5" s="8">
        <v>3</v>
      </c>
      <c r="B5" s="8" t="s">
        <v>188</v>
      </c>
      <c r="C5" s="11">
        <v>335.0546775628962</v>
      </c>
      <c r="D5" s="10">
        <v>12.2107589320025</v>
      </c>
    </row>
    <row r="6" spans="1:4" ht="15" customHeight="1">
      <c r="A6" s="8">
        <v>4</v>
      </c>
      <c r="B6" s="8" t="s">
        <v>189</v>
      </c>
      <c r="C6" s="11">
        <v>335.0546775628962</v>
      </c>
      <c r="D6" s="10">
        <v>12.2107589320025</v>
      </c>
    </row>
    <row r="7" spans="1:4" ht="15" customHeight="1">
      <c r="A7" s="8">
        <v>5</v>
      </c>
      <c r="B7" s="8" t="s">
        <v>190</v>
      </c>
      <c r="C7" s="11">
        <v>300.60469067055675</v>
      </c>
      <c r="D7" s="10">
        <v>10.955260909372935</v>
      </c>
    </row>
    <row r="8" spans="1:4" ht="15" customHeight="1">
      <c r="A8" s="8">
        <v>6</v>
      </c>
      <c r="B8" s="8" t="s">
        <v>191</v>
      </c>
      <c r="C8" s="11">
        <v>270.59015759979496</v>
      </c>
      <c r="D8" s="10">
        <v>9.861408913485219</v>
      </c>
    </row>
    <row r="9" spans="1:4" ht="15" customHeight="1">
      <c r="A9" s="8">
        <v>7</v>
      </c>
      <c r="B9" s="8" t="s">
        <v>192</v>
      </c>
      <c r="C9" s="11">
        <v>268.04374205031695</v>
      </c>
      <c r="D9" s="10">
        <v>9.768607145602</v>
      </c>
    </row>
    <row r="10" spans="1:4" ht="15" customHeight="1">
      <c r="A10" s="8">
        <v>8</v>
      </c>
      <c r="B10" s="8" t="s">
        <v>193</v>
      </c>
      <c r="C10" s="11">
        <v>268.04374205031695</v>
      </c>
      <c r="D10" s="10">
        <v>9.768607145602</v>
      </c>
    </row>
    <row r="11" spans="1:4" ht="15" customHeight="1">
      <c r="A11" s="8">
        <v>9</v>
      </c>
      <c r="B11" s="8" t="s">
        <v>194</v>
      </c>
      <c r="C11" s="11">
        <v>68.22785410148768</v>
      </c>
      <c r="D11" s="10">
        <v>2.486501262841533</v>
      </c>
    </row>
    <row r="12" spans="1:4" ht="15" customHeight="1">
      <c r="A12" s="8">
        <v>10</v>
      </c>
      <c r="B12" s="8" t="s">
        <v>195</v>
      </c>
      <c r="C12" s="11">
        <v>67.51428862375853</v>
      </c>
      <c r="D12" s="10">
        <v>2.46049602663911</v>
      </c>
    </row>
    <row r="14" spans="1:4" ht="34.5" customHeight="1">
      <c r="A14" s="24" t="s">
        <v>196</v>
      </c>
      <c r="B14" s="24"/>
      <c r="C14" s="24"/>
      <c r="D14" s="24"/>
    </row>
  </sheetData>
  <mergeCells count="2">
    <mergeCell ref="A1:D1"/>
    <mergeCell ref="A14:D14"/>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59</v>
      </c>
      <c r="B1" s="20"/>
      <c r="C1" s="20"/>
      <c r="D1" s="20"/>
      <c r="E1" s="1"/>
    </row>
    <row r="2" spans="1:4" s="3" customFormat="1" ht="15" customHeight="1">
      <c r="A2" s="5" t="s">
        <v>1</v>
      </c>
      <c r="B2" s="5" t="s">
        <v>0</v>
      </c>
      <c r="C2" s="5" t="s">
        <v>2</v>
      </c>
      <c r="D2" s="5" t="s">
        <v>3</v>
      </c>
    </row>
    <row r="3" spans="1:4" ht="15" customHeight="1">
      <c r="A3" s="8">
        <v>1</v>
      </c>
      <c r="B3" s="8" t="s">
        <v>28</v>
      </c>
      <c r="C3" s="11">
        <f>D3*2371/100</f>
        <v>104.51095111077217</v>
      </c>
      <c r="D3" s="10">
        <v>4.407884905557662</v>
      </c>
    </row>
    <row r="4" spans="1:4" ht="15" customHeight="1">
      <c r="A4" s="8">
        <v>2</v>
      </c>
      <c r="B4" s="8" t="s">
        <v>46</v>
      </c>
      <c r="C4" s="11">
        <f aca="true" t="shared" si="0" ref="C4:C12">D4*2371/100</f>
        <v>82.08887303199539</v>
      </c>
      <c r="D4" s="10">
        <v>3.4622046829184057</v>
      </c>
    </row>
    <row r="5" spans="1:4" ht="15" customHeight="1">
      <c r="A5" s="8">
        <v>3</v>
      </c>
      <c r="B5" s="8" t="s">
        <v>47</v>
      </c>
      <c r="C5" s="11">
        <f t="shared" si="0"/>
        <v>82.08887303199539</v>
      </c>
      <c r="D5" s="10">
        <v>3.4622046829184057</v>
      </c>
    </row>
    <row r="6" spans="1:4" ht="15" customHeight="1">
      <c r="A6" s="8">
        <v>4</v>
      </c>
      <c r="B6" s="8" t="s">
        <v>48</v>
      </c>
      <c r="C6" s="11">
        <f t="shared" si="0"/>
        <v>82.08887303199539</v>
      </c>
      <c r="D6" s="10">
        <v>3.4622046829184057</v>
      </c>
    </row>
    <row r="7" spans="1:4" ht="15" customHeight="1">
      <c r="A7" s="8">
        <v>5</v>
      </c>
      <c r="B7" s="8" t="s">
        <v>49</v>
      </c>
      <c r="C7" s="11">
        <f t="shared" si="0"/>
        <v>82.08887303199539</v>
      </c>
      <c r="D7" s="10">
        <v>3.4622046829184057</v>
      </c>
    </row>
    <row r="8" spans="1:4" ht="15" customHeight="1">
      <c r="A8" s="8">
        <v>6</v>
      </c>
      <c r="B8" s="8" t="s">
        <v>166</v>
      </c>
      <c r="C8" s="11">
        <f t="shared" si="0"/>
        <v>65.89438016024334</v>
      </c>
      <c r="D8" s="10">
        <v>2.7791809430722627</v>
      </c>
    </row>
    <row r="9" spans="1:4" ht="15" customHeight="1">
      <c r="A9" s="8">
        <v>7</v>
      </c>
      <c r="B9" s="8" t="s">
        <v>138</v>
      </c>
      <c r="C9" s="11">
        <f t="shared" si="0"/>
        <v>65.67109842559633</v>
      </c>
      <c r="D9" s="10">
        <v>2.769763746334725</v>
      </c>
    </row>
    <row r="10" spans="1:4" ht="15" customHeight="1">
      <c r="A10" s="8">
        <v>8</v>
      </c>
      <c r="B10" s="8" t="s">
        <v>34</v>
      </c>
      <c r="C10" s="11">
        <f t="shared" si="0"/>
        <v>65.67109842559633</v>
      </c>
      <c r="D10" s="10">
        <v>2.769763746334725</v>
      </c>
    </row>
    <row r="11" spans="1:4" ht="15" customHeight="1">
      <c r="A11" s="8">
        <v>9</v>
      </c>
      <c r="B11" s="8" t="s">
        <v>50</v>
      </c>
      <c r="C11" s="11">
        <f t="shared" si="0"/>
        <v>65.67109842559633</v>
      </c>
      <c r="D11" s="10">
        <v>2.769763746334725</v>
      </c>
    </row>
    <row r="12" spans="1:4" ht="15" customHeight="1">
      <c r="A12" s="8">
        <v>10</v>
      </c>
      <c r="B12" s="8" t="s">
        <v>139</v>
      </c>
      <c r="C12" s="11">
        <f t="shared" si="0"/>
        <v>65.67109842559633</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58</v>
      </c>
      <c r="B1" s="20"/>
      <c r="C1" s="20"/>
      <c r="D1" s="20"/>
      <c r="E1" s="1"/>
    </row>
    <row r="2" spans="1:4" s="3" customFormat="1" ht="15" customHeight="1">
      <c r="A2" s="5" t="s">
        <v>1</v>
      </c>
      <c r="B2" s="5" t="s">
        <v>0</v>
      </c>
      <c r="C2" s="5" t="s">
        <v>2</v>
      </c>
      <c r="D2" s="5" t="s">
        <v>3</v>
      </c>
    </row>
    <row r="3" spans="1:4" ht="15" customHeight="1">
      <c r="A3" s="8">
        <v>1</v>
      </c>
      <c r="B3" s="8" t="s">
        <v>28</v>
      </c>
      <c r="C3" s="11">
        <f>D3*2503/100</f>
        <v>110.32935918610829</v>
      </c>
      <c r="D3" s="10">
        <v>4.407884905557662</v>
      </c>
    </row>
    <row r="4" spans="1:4" ht="15" customHeight="1">
      <c r="A4" s="8">
        <v>2</v>
      </c>
      <c r="B4" s="8" t="s">
        <v>46</v>
      </c>
      <c r="C4" s="11">
        <f aca="true" t="shared" si="0" ref="C4:C12">D4*2503/100</f>
        <v>86.6589832134477</v>
      </c>
      <c r="D4" s="10">
        <v>3.4622046829184057</v>
      </c>
    </row>
    <row r="5" spans="1:4" ht="15" customHeight="1">
      <c r="A5" s="8">
        <v>3</v>
      </c>
      <c r="B5" s="8" t="s">
        <v>47</v>
      </c>
      <c r="C5" s="11">
        <f t="shared" si="0"/>
        <v>86.6589832134477</v>
      </c>
      <c r="D5" s="10">
        <v>3.4622046829184057</v>
      </c>
    </row>
    <row r="6" spans="1:4" ht="15" customHeight="1">
      <c r="A6" s="8">
        <v>4</v>
      </c>
      <c r="B6" s="8" t="s">
        <v>48</v>
      </c>
      <c r="C6" s="11">
        <f t="shared" si="0"/>
        <v>86.6589832134477</v>
      </c>
      <c r="D6" s="10">
        <v>3.4622046829184057</v>
      </c>
    </row>
    <row r="7" spans="1:4" ht="15" customHeight="1">
      <c r="A7" s="8">
        <v>5</v>
      </c>
      <c r="B7" s="8" t="s">
        <v>49</v>
      </c>
      <c r="C7" s="11">
        <f t="shared" si="0"/>
        <v>86.6589832134477</v>
      </c>
      <c r="D7" s="10">
        <v>3.4622046829184057</v>
      </c>
    </row>
    <row r="8" spans="1:4" ht="15" customHeight="1">
      <c r="A8" s="8">
        <v>6</v>
      </c>
      <c r="B8" s="8" t="s">
        <v>166</v>
      </c>
      <c r="C8" s="11">
        <f t="shared" si="0"/>
        <v>69.56289900509873</v>
      </c>
      <c r="D8" s="10">
        <v>2.7791809430722627</v>
      </c>
    </row>
    <row r="9" spans="1:4" ht="15" customHeight="1">
      <c r="A9" s="8">
        <v>7</v>
      </c>
      <c r="B9" s="8" t="s">
        <v>138</v>
      </c>
      <c r="C9" s="11">
        <f t="shared" si="0"/>
        <v>69.32718657075817</v>
      </c>
      <c r="D9" s="10">
        <v>2.769763746334725</v>
      </c>
    </row>
    <row r="10" spans="1:4" ht="15" customHeight="1">
      <c r="A10" s="8">
        <v>8</v>
      </c>
      <c r="B10" s="8" t="s">
        <v>34</v>
      </c>
      <c r="C10" s="11">
        <f t="shared" si="0"/>
        <v>69.32718657075817</v>
      </c>
      <c r="D10" s="10">
        <v>2.769763746334725</v>
      </c>
    </row>
    <row r="11" spans="1:4" ht="15" customHeight="1">
      <c r="A11" s="8">
        <v>9</v>
      </c>
      <c r="B11" s="8" t="s">
        <v>50</v>
      </c>
      <c r="C11" s="11">
        <f t="shared" si="0"/>
        <v>69.32718657075817</v>
      </c>
      <c r="D11" s="10">
        <v>2.769763746334725</v>
      </c>
    </row>
    <row r="12" spans="1:4" ht="15" customHeight="1">
      <c r="A12" s="8">
        <v>10</v>
      </c>
      <c r="B12" s="8" t="s">
        <v>139</v>
      </c>
      <c r="C12" s="11">
        <f t="shared" si="0"/>
        <v>69.32718657075817</v>
      </c>
      <c r="D12" s="10">
        <v>2.769763746334725</v>
      </c>
    </row>
  </sheetData>
  <mergeCells count="1">
    <mergeCell ref="A1:D1"/>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57</v>
      </c>
      <c r="B1" s="20"/>
      <c r="C1" s="20"/>
      <c r="D1" s="20"/>
      <c r="E1" s="1"/>
    </row>
    <row r="2" spans="1:4" s="3" customFormat="1" ht="15" customHeight="1">
      <c r="A2" s="5" t="s">
        <v>1</v>
      </c>
      <c r="B2" s="5" t="s">
        <v>0</v>
      </c>
      <c r="C2" s="5" t="s">
        <v>2</v>
      </c>
      <c r="D2" s="5" t="s">
        <v>3</v>
      </c>
    </row>
    <row r="3" spans="1:4" ht="15" customHeight="1">
      <c r="A3" s="8">
        <v>1</v>
      </c>
      <c r="B3" s="8" t="s">
        <v>112</v>
      </c>
      <c r="C3" s="11">
        <v>86.73275446736992</v>
      </c>
      <c r="D3" s="10">
        <v>8.621546169718679</v>
      </c>
    </row>
    <row r="4" spans="1:4" ht="15" customHeight="1">
      <c r="A4" s="8">
        <v>2</v>
      </c>
      <c r="B4" s="8" t="s">
        <v>19</v>
      </c>
      <c r="C4" s="11">
        <v>86.54877482663106</v>
      </c>
      <c r="D4" s="10">
        <v>8.60325793505279</v>
      </c>
    </row>
    <row r="5" spans="1:4" ht="15" customHeight="1">
      <c r="A5" s="8">
        <v>3</v>
      </c>
      <c r="B5" s="8" t="s">
        <v>17</v>
      </c>
      <c r="C5" s="11">
        <v>86.31066213896851</v>
      </c>
      <c r="D5" s="10">
        <v>8.579588681806015</v>
      </c>
    </row>
    <row r="6" spans="1:4" ht="15" customHeight="1">
      <c r="A6" s="8">
        <v>4</v>
      </c>
      <c r="B6" s="8" t="s">
        <v>106</v>
      </c>
      <c r="C6" s="11">
        <v>82.58070340499177</v>
      </c>
      <c r="D6" s="10">
        <v>8.208817435883873</v>
      </c>
    </row>
    <row r="7" spans="1:4" ht="15" customHeight="1">
      <c r="A7" s="8">
        <v>5</v>
      </c>
      <c r="B7" s="8" t="s">
        <v>26</v>
      </c>
      <c r="C7" s="11">
        <v>82.15450201395208</v>
      </c>
      <c r="D7" s="10">
        <v>8.166451492440565</v>
      </c>
    </row>
    <row r="8" spans="1:4" ht="15" customHeight="1">
      <c r="A8" s="8">
        <v>6</v>
      </c>
      <c r="B8" s="8" t="s">
        <v>18</v>
      </c>
      <c r="C8" s="11">
        <v>80.39415347086734</v>
      </c>
      <c r="D8" s="10">
        <v>7.991466547799934</v>
      </c>
    </row>
    <row r="9" spans="1:4" ht="15" customHeight="1">
      <c r="A9" s="8">
        <v>7</v>
      </c>
      <c r="B9" s="8" t="s">
        <v>25</v>
      </c>
      <c r="C9" s="11">
        <v>80.16160390020893</v>
      </c>
      <c r="D9" s="10">
        <v>7.968350288291146</v>
      </c>
    </row>
    <row r="10" spans="1:4" ht="15" customHeight="1">
      <c r="A10" s="8">
        <v>8</v>
      </c>
      <c r="B10" s="8" t="s">
        <v>13</v>
      </c>
      <c r="C10" s="11">
        <v>57.46635456287087</v>
      </c>
      <c r="D10" s="10">
        <v>5.712361288555752</v>
      </c>
    </row>
    <row r="11" spans="1:4" ht="15" customHeight="1">
      <c r="A11" s="8">
        <v>9</v>
      </c>
      <c r="B11" s="8" t="s">
        <v>27</v>
      </c>
      <c r="C11" s="11">
        <v>54.924737816107985</v>
      </c>
      <c r="D11" s="10">
        <v>5.459715488678726</v>
      </c>
    </row>
    <row r="12" spans="1:4" ht="15" customHeight="1">
      <c r="A12" s="8">
        <v>10</v>
      </c>
      <c r="B12" s="8" t="s">
        <v>113</v>
      </c>
      <c r="C12" s="11">
        <v>54.79695119519144</v>
      </c>
      <c r="D12" s="10">
        <v>5.447013041271515</v>
      </c>
    </row>
  </sheetData>
  <mergeCells count="1">
    <mergeCell ref="A1:D1"/>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C3" sqref="C3:C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56</v>
      </c>
      <c r="B1" s="20"/>
      <c r="C1" s="20"/>
      <c r="D1" s="20"/>
      <c r="E1" s="1"/>
    </row>
    <row r="2" spans="1:4" s="3" customFormat="1" ht="15" customHeight="1">
      <c r="A2" s="5" t="s">
        <v>1</v>
      </c>
      <c r="B2" s="5" t="s">
        <v>0</v>
      </c>
      <c r="C2" s="5" t="s">
        <v>2</v>
      </c>
      <c r="D2" s="5" t="s">
        <v>3</v>
      </c>
    </row>
    <row r="3" spans="1:4" ht="15" customHeight="1">
      <c r="A3" s="8">
        <v>1</v>
      </c>
      <c r="B3" s="8" t="s">
        <v>16</v>
      </c>
      <c r="C3" s="11">
        <v>759.8702742552281</v>
      </c>
      <c r="D3" s="10">
        <v>19.295842413794517</v>
      </c>
    </row>
    <row r="4" spans="1:4" ht="15" customHeight="1">
      <c r="A4" s="8">
        <v>2</v>
      </c>
      <c r="B4" s="8" t="s">
        <v>153</v>
      </c>
      <c r="C4" s="11">
        <v>444.2886565564533</v>
      </c>
      <c r="D4" s="10">
        <v>11.282088790158793</v>
      </c>
    </row>
    <row r="5" spans="1:4" ht="15" customHeight="1">
      <c r="A5" s="8">
        <v>3</v>
      </c>
      <c r="B5" s="8" t="s">
        <v>13</v>
      </c>
      <c r="C5" s="11">
        <v>395.00071814415304</v>
      </c>
      <c r="D5" s="10">
        <v>10.030490557241063</v>
      </c>
    </row>
    <row r="6" spans="1:4" ht="15" customHeight="1">
      <c r="A6" s="8">
        <v>4</v>
      </c>
      <c r="B6" s="8" t="s">
        <v>15</v>
      </c>
      <c r="C6" s="11">
        <v>366.35176479222923</v>
      </c>
      <c r="D6" s="10">
        <v>9.302990472123646</v>
      </c>
    </row>
    <row r="7" spans="1:4" ht="15" customHeight="1">
      <c r="A7" s="8">
        <v>5</v>
      </c>
      <c r="B7" s="8" t="s">
        <v>23</v>
      </c>
      <c r="C7" s="11">
        <v>275.00198542155766</v>
      </c>
      <c r="D7" s="10">
        <v>6.9832906404661665</v>
      </c>
    </row>
    <row r="8" spans="1:4" ht="15" customHeight="1">
      <c r="A8" s="8">
        <v>6</v>
      </c>
      <c r="B8" s="8" t="s">
        <v>110</v>
      </c>
      <c r="C8" s="11">
        <v>264.99394316920876</v>
      </c>
      <c r="D8" s="10">
        <v>6.729150410594433</v>
      </c>
    </row>
    <row r="9" spans="1:4" ht="15" customHeight="1">
      <c r="A9" s="8">
        <v>7</v>
      </c>
      <c r="B9" s="8" t="s">
        <v>22</v>
      </c>
      <c r="C9" s="11">
        <v>260.65682905449853</v>
      </c>
      <c r="D9" s="10">
        <v>6.619015466086808</v>
      </c>
    </row>
    <row r="10" spans="1:4" ht="15" customHeight="1">
      <c r="A10" s="8">
        <v>8</v>
      </c>
      <c r="B10" s="8" t="s">
        <v>111</v>
      </c>
      <c r="C10" s="11">
        <v>246.90375292259242</v>
      </c>
      <c r="D10" s="10">
        <v>6.2697753408479535</v>
      </c>
    </row>
    <row r="11" spans="1:4" ht="15" customHeight="1">
      <c r="A11" s="8">
        <v>9</v>
      </c>
      <c r="B11" s="8" t="s">
        <v>105</v>
      </c>
      <c r="C11" s="11">
        <v>198.77658448764578</v>
      </c>
      <c r="D11" s="10">
        <v>5.047653237370386</v>
      </c>
    </row>
    <row r="12" spans="1:4" ht="15" customHeight="1">
      <c r="A12" s="8">
        <v>10</v>
      </c>
      <c r="B12" s="8" t="s">
        <v>18</v>
      </c>
      <c r="C12" s="11">
        <v>195.8293579551587</v>
      </c>
      <c r="D12" s="10">
        <v>4.97281254330012</v>
      </c>
    </row>
  </sheetData>
  <mergeCells count="1">
    <mergeCell ref="A1:D1"/>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selection activeCell="D3" sqref="D3:D10"/>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55</v>
      </c>
      <c r="B1" s="20"/>
      <c r="C1" s="20"/>
      <c r="D1" s="20"/>
      <c r="E1" s="1"/>
    </row>
    <row r="2" spans="1:4" s="3" customFormat="1" ht="15" customHeight="1">
      <c r="A2" s="5" t="s">
        <v>1</v>
      </c>
      <c r="B2" s="5" t="s">
        <v>0</v>
      </c>
      <c r="C2" s="5" t="s">
        <v>2</v>
      </c>
      <c r="D2" s="5" t="s">
        <v>3</v>
      </c>
    </row>
    <row r="3" spans="1:4" ht="15" customHeight="1">
      <c r="A3" s="8">
        <v>1</v>
      </c>
      <c r="B3" s="8" t="s">
        <v>16</v>
      </c>
      <c r="C3" s="11">
        <v>675.8182873015435</v>
      </c>
      <c r="D3" s="10">
        <v>67.78518428300335</v>
      </c>
    </row>
    <row r="4" spans="1:4" ht="15" customHeight="1">
      <c r="A4" s="8">
        <v>2</v>
      </c>
      <c r="B4" s="8" t="s">
        <v>107</v>
      </c>
      <c r="C4" s="11">
        <v>93.93854935952486</v>
      </c>
      <c r="D4" s="10">
        <v>9.422121299852042</v>
      </c>
    </row>
    <row r="5" spans="1:4" ht="15" customHeight="1">
      <c r="A5" s="8">
        <v>3</v>
      </c>
      <c r="B5" s="8" t="s">
        <v>20</v>
      </c>
      <c r="C5" s="11">
        <v>68.88625386893624</v>
      </c>
      <c r="D5" s="10">
        <v>6.909353447235329</v>
      </c>
    </row>
    <row r="6" spans="1:4" ht="15" customHeight="1">
      <c r="A6" s="8">
        <v>4</v>
      </c>
      <c r="B6" s="8" t="s">
        <v>21</v>
      </c>
      <c r="C6" s="11">
        <v>40.80976082299395</v>
      </c>
      <c r="D6" s="10">
        <v>4.0932558498489415</v>
      </c>
    </row>
    <row r="7" spans="1:4" ht="15" customHeight="1">
      <c r="A7" s="8">
        <v>5</v>
      </c>
      <c r="B7" s="8" t="s">
        <v>160</v>
      </c>
      <c r="C7" s="11">
        <v>34.08574095100797</v>
      </c>
      <c r="D7" s="10">
        <v>3.4188305868613815</v>
      </c>
    </row>
    <row r="8" spans="1:4" ht="15" customHeight="1">
      <c r="A8" s="8">
        <v>6</v>
      </c>
      <c r="B8" s="8" t="s">
        <v>24</v>
      </c>
      <c r="C8" s="11">
        <v>33.478769994620315</v>
      </c>
      <c r="D8" s="10">
        <v>3.3579508520180856</v>
      </c>
    </row>
    <row r="9" spans="1:4" ht="15" customHeight="1">
      <c r="A9" s="8">
        <v>7</v>
      </c>
      <c r="B9" s="8" t="s">
        <v>161</v>
      </c>
      <c r="C9" s="11">
        <v>33.32818983248406</v>
      </c>
      <c r="D9" s="10">
        <v>3.342847525825883</v>
      </c>
    </row>
    <row r="10" spans="1:4" ht="15" customHeight="1">
      <c r="A10" s="8">
        <v>8</v>
      </c>
      <c r="B10" s="8" t="s">
        <v>162</v>
      </c>
      <c r="C10" s="11">
        <v>16.65444786888913</v>
      </c>
      <c r="D10" s="10">
        <v>1.670456155354978</v>
      </c>
    </row>
  </sheetData>
  <mergeCells count="1">
    <mergeCell ref="A1:D1"/>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54</v>
      </c>
      <c r="B1" s="20"/>
      <c r="C1" s="20"/>
      <c r="D1" s="20"/>
      <c r="E1" s="1"/>
    </row>
    <row r="2" spans="1:4" s="3" customFormat="1" ht="15" customHeight="1">
      <c r="A2" s="5" t="s">
        <v>1</v>
      </c>
      <c r="B2" s="5" t="s">
        <v>0</v>
      </c>
      <c r="C2" s="5" t="s">
        <v>2</v>
      </c>
      <c r="D2" s="5" t="s">
        <v>3</v>
      </c>
    </row>
    <row r="3" spans="1:4" ht="15" customHeight="1">
      <c r="A3" s="8">
        <v>1</v>
      </c>
      <c r="B3" s="8" t="s">
        <v>109</v>
      </c>
      <c r="C3" s="11">
        <v>23.80791411363162</v>
      </c>
      <c r="D3" s="10">
        <v>10.217988889970652</v>
      </c>
    </row>
    <row r="4" spans="1:4" ht="15" customHeight="1">
      <c r="A4" s="8">
        <v>2</v>
      </c>
      <c r="B4" s="8" t="s">
        <v>156</v>
      </c>
      <c r="C4" s="11">
        <v>17.03386553652589</v>
      </c>
      <c r="D4" s="10">
        <v>7.310671904088366</v>
      </c>
    </row>
    <row r="5" spans="1:4" ht="15" customHeight="1">
      <c r="A5" s="8">
        <v>3</v>
      </c>
      <c r="B5" s="8" t="s">
        <v>151</v>
      </c>
      <c r="C5" s="11">
        <v>16.650235249493754</v>
      </c>
      <c r="D5" s="10">
        <v>7.146023712229079</v>
      </c>
    </row>
    <row r="6" spans="1:4" ht="15" customHeight="1">
      <c r="A6" s="8">
        <v>4</v>
      </c>
      <c r="B6" s="8" t="s">
        <v>157</v>
      </c>
      <c r="C6" s="11">
        <v>16.500196347031235</v>
      </c>
      <c r="D6" s="10">
        <v>7.0816293334898</v>
      </c>
    </row>
    <row r="7" spans="1:4" ht="15" customHeight="1">
      <c r="A7" s="8">
        <v>5</v>
      </c>
      <c r="B7" s="8" t="s">
        <v>18</v>
      </c>
      <c r="C7" s="11">
        <v>16.41086963917501</v>
      </c>
      <c r="D7" s="10">
        <v>7.043291690633052</v>
      </c>
    </row>
    <row r="8" spans="1:4" ht="15" customHeight="1">
      <c r="A8" s="8">
        <v>6</v>
      </c>
      <c r="B8" s="8" t="s">
        <v>158</v>
      </c>
      <c r="C8" s="11">
        <v>14.069165978357018</v>
      </c>
      <c r="D8" s="10">
        <v>6.038268660239064</v>
      </c>
    </row>
    <row r="9" spans="1:4" ht="15" customHeight="1">
      <c r="A9" s="8">
        <v>7</v>
      </c>
      <c r="B9" s="8" t="s">
        <v>108</v>
      </c>
      <c r="C9" s="11">
        <v>12.469182045712346</v>
      </c>
      <c r="D9" s="10">
        <v>5.351580277129762</v>
      </c>
    </row>
    <row r="10" spans="1:4" ht="15" customHeight="1">
      <c r="A10" s="8">
        <v>8</v>
      </c>
      <c r="B10" s="8" t="s">
        <v>159</v>
      </c>
      <c r="C10" s="11">
        <v>11.613616634327375</v>
      </c>
      <c r="D10" s="10">
        <v>4.984384821599732</v>
      </c>
    </row>
    <row r="11" spans="1:4" ht="15" customHeight="1">
      <c r="A11" s="8">
        <v>9</v>
      </c>
      <c r="B11" s="8" t="s">
        <v>111</v>
      </c>
      <c r="C11" s="11">
        <v>10.646467440853925</v>
      </c>
      <c r="D11" s="10">
        <v>4.569299330838595</v>
      </c>
    </row>
    <row r="12" spans="1:4" ht="15" customHeight="1">
      <c r="A12" s="8">
        <v>10</v>
      </c>
      <c r="B12" s="8" t="s">
        <v>159</v>
      </c>
      <c r="C12" s="11">
        <v>8.710212475745532</v>
      </c>
      <c r="D12" s="10">
        <v>3.7382886161997995</v>
      </c>
    </row>
  </sheetData>
  <mergeCells count="1">
    <mergeCell ref="A1:D1"/>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D3" sqref="D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53</v>
      </c>
      <c r="B1" s="20"/>
      <c r="C1" s="20"/>
      <c r="D1" s="20"/>
      <c r="E1" s="1"/>
    </row>
    <row r="2" spans="1:4" s="3" customFormat="1" ht="15" customHeight="1">
      <c r="A2" s="5" t="s">
        <v>1</v>
      </c>
      <c r="B2" s="5" t="s">
        <v>0</v>
      </c>
      <c r="C2" s="5" t="s">
        <v>2</v>
      </c>
      <c r="D2" s="5" t="s">
        <v>3</v>
      </c>
    </row>
    <row r="3" spans="1:4" ht="15" customHeight="1">
      <c r="A3" s="8">
        <v>1</v>
      </c>
      <c r="B3" s="8" t="s">
        <v>151</v>
      </c>
      <c r="C3" s="11">
        <v>4.897108300951794</v>
      </c>
      <c r="D3" s="10">
        <v>9.794216601903589</v>
      </c>
    </row>
    <row r="4" spans="1:4" ht="15" customHeight="1">
      <c r="A4" s="8">
        <v>2</v>
      </c>
      <c r="B4" s="8" t="s">
        <v>152</v>
      </c>
      <c r="C4" s="11">
        <v>4.896566021902798</v>
      </c>
      <c r="D4" s="10">
        <v>9.793132043805596</v>
      </c>
    </row>
    <row r="5" spans="1:4" ht="15" customHeight="1">
      <c r="A5" s="8">
        <v>3</v>
      </c>
      <c r="B5" s="8" t="s">
        <v>153</v>
      </c>
      <c r="C5" s="11">
        <v>4.864094630528177</v>
      </c>
      <c r="D5" s="10">
        <v>9.728189261056354</v>
      </c>
    </row>
    <row r="6" spans="1:4" ht="15" customHeight="1">
      <c r="A6" s="8">
        <v>4</v>
      </c>
      <c r="B6" s="8" t="s">
        <v>154</v>
      </c>
      <c r="C6" s="11">
        <v>4.1365566329933365</v>
      </c>
      <c r="D6" s="10">
        <v>8.273113265986673</v>
      </c>
    </row>
    <row r="7" spans="1:4" ht="15" customHeight="1">
      <c r="A7" s="8">
        <v>5</v>
      </c>
      <c r="B7" s="8" t="s">
        <v>22</v>
      </c>
      <c r="C7" s="11">
        <v>3.7189751468735643</v>
      </c>
      <c r="D7" s="10">
        <v>7.437950293747128</v>
      </c>
    </row>
    <row r="8" spans="1:4" ht="15" customHeight="1">
      <c r="A8" s="8">
        <v>6</v>
      </c>
      <c r="B8" s="8" t="s">
        <v>155</v>
      </c>
      <c r="C8" s="11">
        <v>3.6895478611444212</v>
      </c>
      <c r="D8" s="10">
        <v>7.379095722288842</v>
      </c>
    </row>
    <row r="9" spans="1:4" ht="15" customHeight="1">
      <c r="A9" s="8">
        <v>7</v>
      </c>
      <c r="B9" s="8" t="s">
        <v>111</v>
      </c>
      <c r="C9" s="11">
        <v>2.8904320151795524</v>
      </c>
      <c r="D9" s="10">
        <v>5.780864030359105</v>
      </c>
    </row>
    <row r="10" spans="1:4" ht="15" customHeight="1">
      <c r="A10" s="8">
        <v>8</v>
      </c>
      <c r="B10" s="8" t="s">
        <v>16</v>
      </c>
      <c r="C10" s="11">
        <v>2.6212581858095714</v>
      </c>
      <c r="D10" s="10">
        <v>5.242516371619143</v>
      </c>
    </row>
    <row r="11" spans="1:4" ht="15" customHeight="1">
      <c r="A11" s="8">
        <v>9</v>
      </c>
      <c r="B11" s="8" t="s">
        <v>104</v>
      </c>
      <c r="C11" s="11">
        <v>2.561165859119025</v>
      </c>
      <c r="D11" s="10">
        <v>5.12233171823805</v>
      </c>
    </row>
    <row r="12" spans="1:4" ht="15" customHeight="1">
      <c r="A12" s="8">
        <v>10</v>
      </c>
      <c r="B12" s="8" t="s">
        <v>14</v>
      </c>
      <c r="C12" s="11">
        <v>2.5038001016195044</v>
      </c>
      <c r="D12" s="10">
        <v>5.007600203239009</v>
      </c>
    </row>
  </sheetData>
  <mergeCells count="1">
    <mergeCell ref="A1:D1"/>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52</v>
      </c>
      <c r="B1" s="20"/>
      <c r="C1" s="20"/>
      <c r="D1" s="20"/>
      <c r="E1" s="1"/>
    </row>
    <row r="2" spans="1:4" s="3" customFormat="1" ht="15" customHeight="1">
      <c r="A2" s="5" t="s">
        <v>1</v>
      </c>
      <c r="B2" s="5" t="s">
        <v>0</v>
      </c>
      <c r="C2" s="5" t="s">
        <v>2</v>
      </c>
      <c r="D2" s="5" t="s">
        <v>3</v>
      </c>
    </row>
    <row r="3" spans="1:4" ht="15" customHeight="1">
      <c r="A3" s="8">
        <v>1</v>
      </c>
      <c r="B3" s="8" t="s">
        <v>28</v>
      </c>
      <c r="C3" s="11">
        <v>84.6583278887453</v>
      </c>
      <c r="D3" s="10">
        <v>13.878414407991032</v>
      </c>
    </row>
    <row r="4" spans="1:4" ht="15" customHeight="1">
      <c r="A4" s="8">
        <v>2</v>
      </c>
      <c r="B4" s="8" t="s">
        <v>163</v>
      </c>
      <c r="C4" s="11">
        <v>44.99829716015914</v>
      </c>
      <c r="D4" s="10">
        <v>7.376770026255597</v>
      </c>
    </row>
    <row r="5" spans="1:4" ht="15" customHeight="1">
      <c r="A5" s="8">
        <v>3</v>
      </c>
      <c r="B5" s="8" t="s">
        <v>29</v>
      </c>
      <c r="C5" s="11">
        <v>30.012735669445572</v>
      </c>
      <c r="D5" s="10">
        <v>4.920120601548454</v>
      </c>
    </row>
    <row r="6" spans="1:4" ht="15" customHeight="1">
      <c r="A6" s="8">
        <v>4</v>
      </c>
      <c r="B6" s="8" t="s">
        <v>32</v>
      </c>
      <c r="C6" s="11">
        <v>30.012735669445572</v>
      </c>
      <c r="D6" s="10">
        <v>4.920120601548454</v>
      </c>
    </row>
    <row r="7" spans="1:4" ht="15" customHeight="1">
      <c r="A7" s="8">
        <v>5</v>
      </c>
      <c r="B7" s="8" t="s">
        <v>30</v>
      </c>
      <c r="C7" s="11">
        <v>30.012735669445572</v>
      </c>
      <c r="D7" s="10">
        <v>4.920120601548454</v>
      </c>
    </row>
    <row r="8" spans="1:4" ht="15" customHeight="1">
      <c r="A8" s="8">
        <v>6</v>
      </c>
      <c r="B8" s="8" t="s">
        <v>31</v>
      </c>
      <c r="C8" s="11">
        <v>30.012735669445572</v>
      </c>
      <c r="D8" s="10">
        <v>4.920120601548454</v>
      </c>
    </row>
    <row r="9" spans="1:4" ht="15" customHeight="1">
      <c r="A9" s="8">
        <v>7</v>
      </c>
      <c r="B9" s="8" t="s">
        <v>114</v>
      </c>
      <c r="C9" s="11">
        <v>30.012735669445572</v>
      </c>
      <c r="D9" s="10">
        <v>4.920120601548454</v>
      </c>
    </row>
    <row r="10" spans="1:4" ht="15" customHeight="1">
      <c r="A10" s="8">
        <v>8</v>
      </c>
      <c r="B10" s="8" t="s">
        <v>115</v>
      </c>
      <c r="C10" s="11">
        <v>30.012735669445572</v>
      </c>
      <c r="D10" s="10">
        <v>4.920120601548454</v>
      </c>
    </row>
    <row r="11" spans="1:4" ht="15" customHeight="1">
      <c r="A11" s="8">
        <v>9</v>
      </c>
      <c r="B11" s="8" t="s">
        <v>164</v>
      </c>
      <c r="C11" s="11">
        <v>30.012735669445572</v>
      </c>
      <c r="D11" s="10">
        <v>4.920120601548454</v>
      </c>
    </row>
    <row r="12" spans="1:4" ht="15" customHeight="1">
      <c r="A12" s="8">
        <v>10</v>
      </c>
      <c r="B12" s="8" t="s">
        <v>165</v>
      </c>
      <c r="C12" s="11">
        <v>30.012735669445572</v>
      </c>
      <c r="D12" s="10">
        <v>4.920120601548454</v>
      </c>
    </row>
  </sheetData>
  <mergeCells count="1">
    <mergeCell ref="A1:D1"/>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topLeftCell="A1">
      <selection activeCell="C21" sqref="C21"/>
    </sheetView>
  </sheetViews>
  <sheetFormatPr defaultColWidth="9.140625" defaultRowHeight="15"/>
  <cols>
    <col min="1" max="1" width="6.7109375" style="0" customWidth="1"/>
    <col min="2" max="2" width="27.7109375" style="0" customWidth="1"/>
    <col min="3" max="3" width="25.57421875" style="2" customWidth="1"/>
    <col min="4" max="4" width="18.57421875" style="2" customWidth="1"/>
    <col min="5" max="5" width="10.57421875" style="2" customWidth="1"/>
    <col min="6" max="6" width="12.421875" style="0" hidden="1" customWidth="1"/>
    <col min="7" max="7" width="13.7109375" style="0" customWidth="1"/>
  </cols>
  <sheetData>
    <row r="1" spans="1:5" ht="34.5" customHeight="1">
      <c r="A1" s="21" t="s">
        <v>51</v>
      </c>
      <c r="B1" s="21"/>
      <c r="C1" s="21"/>
      <c r="D1" s="21"/>
      <c r="E1" s="21"/>
    </row>
    <row r="2" spans="1:5" s="4" customFormat="1" ht="20.1" customHeight="1">
      <c r="A2" s="23" t="s">
        <v>4</v>
      </c>
      <c r="B2" s="23"/>
      <c r="C2" s="5" t="s">
        <v>6</v>
      </c>
      <c r="D2" s="5" t="s">
        <v>2</v>
      </c>
      <c r="E2" s="5" t="s">
        <v>5</v>
      </c>
    </row>
    <row r="3" spans="1:6" ht="15" customHeight="1">
      <c r="A3" s="22" t="s">
        <v>89</v>
      </c>
      <c r="B3" s="22"/>
      <c r="C3" s="15" t="s">
        <v>149</v>
      </c>
      <c r="D3" s="9">
        <v>997</v>
      </c>
      <c r="E3" s="10">
        <v>100</v>
      </c>
      <c r="F3" t="s">
        <v>7</v>
      </c>
    </row>
    <row r="4" spans="1:5" ht="15" customHeight="1">
      <c r="A4" s="22" t="s">
        <v>12</v>
      </c>
      <c r="B4" s="22"/>
      <c r="C4" s="6" t="s">
        <v>97</v>
      </c>
      <c r="D4" s="16">
        <v>457.48</v>
      </c>
      <c r="E4" s="10">
        <f>D4/498*100</f>
        <v>91.86345381526104</v>
      </c>
    </row>
    <row r="5" spans="1:5" ht="15" customHeight="1">
      <c r="A5" s="22"/>
      <c r="B5" s="22"/>
      <c r="C5" s="6" t="s">
        <v>98</v>
      </c>
      <c r="D5" s="16">
        <v>32.02</v>
      </c>
      <c r="E5" s="10">
        <f aca="true" t="shared" si="0" ref="E5:E6">D5/498*100</f>
        <v>6.429718875502009</v>
      </c>
    </row>
    <row r="6" spans="1:5" ht="15" customHeight="1">
      <c r="A6" s="22"/>
      <c r="B6" s="22"/>
      <c r="C6" s="6" t="s">
        <v>99</v>
      </c>
      <c r="D6" s="16">
        <v>8.5</v>
      </c>
      <c r="E6" s="10">
        <f t="shared" si="0"/>
        <v>1.706827309236948</v>
      </c>
    </row>
    <row r="7" spans="1:6" ht="15" customHeight="1">
      <c r="A7" s="22" t="s">
        <v>90</v>
      </c>
      <c r="B7" s="22"/>
      <c r="C7" s="7" t="s">
        <v>149</v>
      </c>
      <c r="D7" s="9">
        <v>1000</v>
      </c>
      <c r="E7" s="10">
        <v>100</v>
      </c>
      <c r="F7" t="s">
        <v>8</v>
      </c>
    </row>
    <row r="8" spans="1:6" ht="15" customHeight="1">
      <c r="A8" s="22" t="s">
        <v>91</v>
      </c>
      <c r="B8" s="22"/>
      <c r="C8" s="7" t="s">
        <v>102</v>
      </c>
      <c r="D8" s="9">
        <v>3497</v>
      </c>
      <c r="E8" s="10">
        <v>100</v>
      </c>
      <c r="F8" t="s">
        <v>9</v>
      </c>
    </row>
    <row r="9" spans="1:6" ht="15" customHeight="1">
      <c r="A9" s="22" t="s">
        <v>92</v>
      </c>
      <c r="B9" s="22"/>
      <c r="C9" s="7" t="s">
        <v>103</v>
      </c>
      <c r="D9" s="9">
        <v>1941</v>
      </c>
      <c r="E9" s="10">
        <v>100</v>
      </c>
      <c r="F9" t="s">
        <v>10</v>
      </c>
    </row>
    <row r="10" spans="1:6" ht="15" customHeight="1">
      <c r="A10" s="22" t="s">
        <v>93</v>
      </c>
      <c r="B10" s="22"/>
      <c r="C10" s="7" t="s">
        <v>101</v>
      </c>
      <c r="D10" s="9">
        <v>800</v>
      </c>
      <c r="E10" s="10">
        <v>100</v>
      </c>
      <c r="F10" t="s">
        <v>11</v>
      </c>
    </row>
    <row r="11" spans="1:6" ht="15" customHeight="1">
      <c r="A11" s="22" t="s">
        <v>94</v>
      </c>
      <c r="B11" s="22"/>
      <c r="C11" s="7" t="s">
        <v>101</v>
      </c>
      <c r="D11" s="9">
        <v>1298</v>
      </c>
      <c r="E11" s="10">
        <v>100</v>
      </c>
      <c r="F11" t="s">
        <v>9</v>
      </c>
    </row>
    <row r="12" spans="1:6" ht="15" customHeight="1">
      <c r="A12" s="22" t="s">
        <v>95</v>
      </c>
      <c r="B12" s="22"/>
      <c r="C12" s="7" t="s">
        <v>101</v>
      </c>
      <c r="D12" s="9">
        <v>797</v>
      </c>
      <c r="E12" s="10">
        <v>100</v>
      </c>
      <c r="F12" t="s">
        <v>10</v>
      </c>
    </row>
    <row r="13" spans="1:6" ht="15" customHeight="1">
      <c r="A13" s="22" t="s">
        <v>96</v>
      </c>
      <c r="B13" s="22"/>
      <c r="C13" s="7" t="s">
        <v>101</v>
      </c>
      <c r="D13" s="9">
        <v>800</v>
      </c>
      <c r="E13" s="10">
        <v>100</v>
      </c>
      <c r="F13" t="s">
        <v>11</v>
      </c>
    </row>
    <row r="14" spans="1:5" ht="17.25" customHeight="1">
      <c r="A14" s="22" t="s">
        <v>146</v>
      </c>
      <c r="B14" s="22"/>
      <c r="C14" s="14" t="s">
        <v>150</v>
      </c>
      <c r="D14" s="9">
        <v>1200</v>
      </c>
      <c r="E14" s="10">
        <v>100</v>
      </c>
    </row>
    <row r="15" spans="1:5" ht="16.5" customHeight="1">
      <c r="A15" s="22" t="s">
        <v>147</v>
      </c>
      <c r="B15" s="22"/>
      <c r="C15" s="14" t="s">
        <v>102</v>
      </c>
      <c r="D15" s="9">
        <v>998</v>
      </c>
      <c r="E15" s="10">
        <v>100</v>
      </c>
    </row>
    <row r="16" spans="1:5" ht="15">
      <c r="A16" s="22" t="s">
        <v>148</v>
      </c>
      <c r="B16" s="22"/>
      <c r="C16" s="14" t="s">
        <v>100</v>
      </c>
      <c r="D16" s="9">
        <v>2000</v>
      </c>
      <c r="E16" s="10">
        <v>100</v>
      </c>
    </row>
  </sheetData>
  <mergeCells count="14">
    <mergeCell ref="A14:B14"/>
    <mergeCell ref="A15:B15"/>
    <mergeCell ref="A16:B16"/>
    <mergeCell ref="A11:B11"/>
    <mergeCell ref="A12:B12"/>
    <mergeCell ref="A13:B13"/>
    <mergeCell ref="A1:E1"/>
    <mergeCell ref="A10:B10"/>
    <mergeCell ref="A2:B2"/>
    <mergeCell ref="A3:B3"/>
    <mergeCell ref="A7:B7"/>
    <mergeCell ref="A8:B8"/>
    <mergeCell ref="A9:B9"/>
    <mergeCell ref="A4:B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141</v>
      </c>
      <c r="B1" s="20"/>
      <c r="C1" s="20"/>
      <c r="D1" s="20"/>
      <c r="E1" s="1"/>
    </row>
    <row r="2" spans="1:4" s="3" customFormat="1" ht="15" customHeight="1">
      <c r="A2" s="13" t="s">
        <v>1</v>
      </c>
      <c r="B2" s="13" t="s">
        <v>0</v>
      </c>
      <c r="C2" s="13" t="s">
        <v>2</v>
      </c>
      <c r="D2" s="13" t="s">
        <v>3</v>
      </c>
    </row>
    <row r="3" spans="1:4" ht="15" customHeight="1">
      <c r="A3" s="8">
        <v>1</v>
      </c>
      <c r="B3" s="8" t="s">
        <v>28</v>
      </c>
      <c r="C3" s="11">
        <f>2370/100*D3</f>
        <v>92.35978992161385</v>
      </c>
      <c r="D3" s="10">
        <v>3.8970375494351837</v>
      </c>
    </row>
    <row r="4" spans="1:4" ht="15" customHeight="1">
      <c r="A4" s="8">
        <v>2</v>
      </c>
      <c r="B4" s="8" t="s">
        <v>129</v>
      </c>
      <c r="C4" s="11">
        <f aca="true" t="shared" si="0" ref="C4:C12">2370/100*D4</f>
        <v>77.08259453990341</v>
      </c>
      <c r="D4" s="10">
        <v>3.2524301493630134</v>
      </c>
    </row>
    <row r="5" spans="1:4" ht="15" customHeight="1">
      <c r="A5" s="8">
        <v>3</v>
      </c>
      <c r="B5" s="8" t="s">
        <v>165</v>
      </c>
      <c r="C5" s="11">
        <f t="shared" si="0"/>
        <v>76.4588812163808</v>
      </c>
      <c r="D5" s="10">
        <v>3.226113131492861</v>
      </c>
    </row>
    <row r="6" spans="1:4" ht="15" customHeight="1">
      <c r="A6" s="8">
        <v>4</v>
      </c>
      <c r="B6" s="8" t="s">
        <v>168</v>
      </c>
      <c r="C6" s="11">
        <f t="shared" si="0"/>
        <v>76.4588812163808</v>
      </c>
      <c r="D6" s="10">
        <v>3.226113131492861</v>
      </c>
    </row>
    <row r="7" spans="1:4" ht="15" customHeight="1">
      <c r="A7" s="8">
        <v>5</v>
      </c>
      <c r="B7" s="8" t="s">
        <v>169</v>
      </c>
      <c r="C7" s="11">
        <f t="shared" si="0"/>
        <v>74.18040655613264</v>
      </c>
      <c r="D7" s="10">
        <v>3.129974960174373</v>
      </c>
    </row>
    <row r="8" spans="1:4" ht="15" customHeight="1">
      <c r="A8" s="8">
        <v>6</v>
      </c>
      <c r="B8" s="8" t="s">
        <v>170</v>
      </c>
      <c r="C8" s="11">
        <f t="shared" si="0"/>
        <v>57.802914199583874</v>
      </c>
      <c r="D8" s="10">
        <v>2.4389415274086024</v>
      </c>
    </row>
    <row r="9" spans="1:4" ht="15" customHeight="1">
      <c r="A9" s="8">
        <v>7</v>
      </c>
      <c r="B9" s="8" t="s">
        <v>171</v>
      </c>
      <c r="C9" s="11">
        <f t="shared" si="0"/>
        <v>57.751304454762824</v>
      </c>
      <c r="D9" s="10">
        <v>2.436763901044845</v>
      </c>
    </row>
    <row r="10" spans="1:4" ht="15" customHeight="1">
      <c r="A10" s="8">
        <v>8</v>
      </c>
      <c r="B10" s="8" t="s">
        <v>172</v>
      </c>
      <c r="C10" s="11">
        <f t="shared" si="0"/>
        <v>57.533396643296136</v>
      </c>
      <c r="D10" s="10">
        <v>2.4275694786200903</v>
      </c>
    </row>
    <row r="11" spans="1:4" ht="15" customHeight="1">
      <c r="A11" s="8">
        <v>9</v>
      </c>
      <c r="B11" s="8" t="s">
        <v>173</v>
      </c>
      <c r="C11" s="11">
        <f t="shared" si="0"/>
        <v>57.34416091228559</v>
      </c>
      <c r="D11" s="10">
        <v>2.419584848619645</v>
      </c>
    </row>
    <row r="12" spans="1:4" ht="15" customHeight="1">
      <c r="A12" s="8">
        <v>10</v>
      </c>
      <c r="B12" s="8" t="s">
        <v>174</v>
      </c>
      <c r="C12" s="11">
        <f t="shared" si="0"/>
        <v>57.34416091228559</v>
      </c>
      <c r="D12" s="10">
        <v>2.419584848619645</v>
      </c>
    </row>
  </sheetData>
  <mergeCells count="1">
    <mergeCell ref="A1:D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140</v>
      </c>
      <c r="B1" s="20"/>
      <c r="C1" s="20"/>
      <c r="D1" s="20"/>
      <c r="E1" s="1"/>
    </row>
    <row r="2" spans="1:4" s="3" customFormat="1" ht="15" customHeight="1">
      <c r="A2" s="13" t="s">
        <v>1</v>
      </c>
      <c r="B2" s="13" t="s">
        <v>0</v>
      </c>
      <c r="C2" s="13" t="s">
        <v>2</v>
      </c>
      <c r="D2" s="13" t="s">
        <v>3</v>
      </c>
    </row>
    <row r="3" spans="1:4" ht="15" customHeight="1">
      <c r="A3" s="8">
        <v>1</v>
      </c>
      <c r="B3" s="8" t="s">
        <v>175</v>
      </c>
      <c r="C3" s="11">
        <v>94.21896113770603</v>
      </c>
      <c r="D3" s="10">
        <v>4.889411579538455</v>
      </c>
    </row>
    <row r="4" spans="1:4" ht="15" customHeight="1">
      <c r="A4" s="8">
        <v>2</v>
      </c>
      <c r="B4" s="8" t="s">
        <v>178</v>
      </c>
      <c r="C4" s="11">
        <v>94.09264876497575</v>
      </c>
      <c r="D4" s="10">
        <v>4.882856708094227</v>
      </c>
    </row>
    <row r="5" spans="1:4" ht="15" customHeight="1">
      <c r="A5" s="8">
        <v>3</v>
      </c>
      <c r="B5" s="8" t="s">
        <v>179</v>
      </c>
      <c r="C5" s="11">
        <v>92.28244951017864</v>
      </c>
      <c r="D5" s="10">
        <v>4.788917981846322</v>
      </c>
    </row>
    <row r="6" spans="1:4" ht="15" customHeight="1">
      <c r="A6" s="8">
        <v>4</v>
      </c>
      <c r="B6" s="8" t="s">
        <v>180</v>
      </c>
      <c r="C6" s="11">
        <v>91.53762794179856</v>
      </c>
      <c r="D6" s="10">
        <v>4.750266110108903</v>
      </c>
    </row>
    <row r="7" spans="1:4" ht="15" customHeight="1">
      <c r="A7" s="8">
        <v>5</v>
      </c>
      <c r="B7" s="8" t="s">
        <v>136</v>
      </c>
      <c r="C7" s="11">
        <v>83.92809666567733</v>
      </c>
      <c r="D7" s="10">
        <v>4.355376059453935</v>
      </c>
    </row>
    <row r="8" spans="1:4" ht="15" customHeight="1">
      <c r="A8" s="8">
        <v>6</v>
      </c>
      <c r="B8" s="8" t="s">
        <v>181</v>
      </c>
      <c r="C8" s="11">
        <v>83.66929694086296</v>
      </c>
      <c r="D8" s="10">
        <v>4.341945871347326</v>
      </c>
    </row>
    <row r="9" spans="1:4" ht="15" customHeight="1">
      <c r="A9" s="8">
        <v>7</v>
      </c>
      <c r="B9" s="8" t="s">
        <v>182</v>
      </c>
      <c r="C9" s="11">
        <v>66.65121971390654</v>
      </c>
      <c r="D9" s="10">
        <v>3.4588074579090056</v>
      </c>
    </row>
    <row r="10" spans="1:4" ht="15" customHeight="1">
      <c r="A10" s="8">
        <v>8</v>
      </c>
      <c r="B10" s="8" t="s">
        <v>183</v>
      </c>
      <c r="C10" s="11">
        <v>65.76985827271488</v>
      </c>
      <c r="D10" s="10">
        <v>3.413069967447581</v>
      </c>
    </row>
    <row r="11" spans="1:4" ht="15" customHeight="1">
      <c r="A11" s="8">
        <v>9</v>
      </c>
      <c r="B11" s="8" t="s">
        <v>184</v>
      </c>
      <c r="C11" s="11">
        <v>65.47330728242072</v>
      </c>
      <c r="D11" s="10">
        <v>3.397680710037401</v>
      </c>
    </row>
    <row r="12" spans="1:4" ht="15" customHeight="1">
      <c r="A12" s="8">
        <v>10</v>
      </c>
      <c r="B12" s="8" t="s">
        <v>185</v>
      </c>
      <c r="C12" s="11">
        <v>65.41333754957715</v>
      </c>
      <c r="D12" s="10">
        <v>3.394568632567574</v>
      </c>
    </row>
  </sheetData>
  <mergeCells count="1">
    <mergeCell ref="A1:D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D12"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135</v>
      </c>
      <c r="B1" s="20"/>
      <c r="C1" s="20"/>
      <c r="D1" s="20"/>
      <c r="E1" s="1"/>
    </row>
    <row r="2" spans="1:4" s="3" customFormat="1" ht="15" customHeight="1">
      <c r="A2" s="12" t="s">
        <v>1</v>
      </c>
      <c r="B2" s="12" t="s">
        <v>0</v>
      </c>
      <c r="C2" s="12" t="s">
        <v>2</v>
      </c>
      <c r="D2" s="12" t="s">
        <v>3</v>
      </c>
    </row>
    <row r="3" spans="1:4" ht="15" customHeight="1">
      <c r="A3" s="8">
        <v>1</v>
      </c>
      <c r="B3" s="8" t="s">
        <v>28</v>
      </c>
      <c r="C3" s="11">
        <f>596/100*D3</f>
        <v>23.226343794633696</v>
      </c>
      <c r="D3" s="10">
        <v>3.8970375494351837</v>
      </c>
    </row>
    <row r="4" spans="1:4" ht="15" customHeight="1">
      <c r="A4" s="8">
        <v>2</v>
      </c>
      <c r="B4" s="8" t="s">
        <v>129</v>
      </c>
      <c r="C4" s="11">
        <f aca="true" t="shared" si="0" ref="C4:C12">596/100*D4</f>
        <v>19.38448369020356</v>
      </c>
      <c r="D4" s="10">
        <v>3.2524301493630134</v>
      </c>
    </row>
    <row r="5" spans="1:4" ht="15" customHeight="1">
      <c r="A5" s="8">
        <v>3</v>
      </c>
      <c r="B5" s="8" t="s">
        <v>165</v>
      </c>
      <c r="C5" s="11">
        <f t="shared" si="0"/>
        <v>19.22763426369745</v>
      </c>
      <c r="D5" s="10">
        <v>3.226113131492861</v>
      </c>
    </row>
    <row r="6" spans="1:4" ht="15" customHeight="1">
      <c r="A6" s="8">
        <v>4</v>
      </c>
      <c r="B6" s="8" t="s">
        <v>168</v>
      </c>
      <c r="C6" s="11">
        <f t="shared" si="0"/>
        <v>19.22763426369745</v>
      </c>
      <c r="D6" s="10">
        <v>3.226113131492861</v>
      </c>
    </row>
    <row r="7" spans="1:4" ht="15" customHeight="1">
      <c r="A7" s="8">
        <v>5</v>
      </c>
      <c r="B7" s="8" t="s">
        <v>169</v>
      </c>
      <c r="C7" s="11">
        <f t="shared" si="0"/>
        <v>18.654650762639264</v>
      </c>
      <c r="D7" s="10">
        <v>3.129974960174373</v>
      </c>
    </row>
    <row r="8" spans="1:4" ht="15" customHeight="1">
      <c r="A8" s="8">
        <v>6</v>
      </c>
      <c r="B8" s="8" t="s">
        <v>170</v>
      </c>
      <c r="C8" s="11">
        <f t="shared" si="0"/>
        <v>14.53609150335527</v>
      </c>
      <c r="D8" s="10">
        <v>2.4389415274086024</v>
      </c>
    </row>
    <row r="9" spans="1:4" ht="15" customHeight="1">
      <c r="A9" s="8">
        <v>7</v>
      </c>
      <c r="B9" s="8" t="s">
        <v>171</v>
      </c>
      <c r="C9" s="11">
        <f t="shared" si="0"/>
        <v>14.523112850227276</v>
      </c>
      <c r="D9" s="10">
        <v>2.436763901044845</v>
      </c>
    </row>
    <row r="10" spans="1:4" ht="15" customHeight="1">
      <c r="A10" s="8">
        <v>8</v>
      </c>
      <c r="B10" s="8" t="s">
        <v>172</v>
      </c>
      <c r="C10" s="11">
        <f t="shared" si="0"/>
        <v>14.468314092575739</v>
      </c>
      <c r="D10" s="10">
        <v>2.4275694786200903</v>
      </c>
    </row>
    <row r="11" spans="1:4" ht="15" customHeight="1">
      <c r="A11" s="8">
        <v>9</v>
      </c>
      <c r="B11" s="8" t="s">
        <v>173</v>
      </c>
      <c r="C11" s="11">
        <f t="shared" si="0"/>
        <v>14.420725697773085</v>
      </c>
      <c r="D11" s="10">
        <v>2.419584848619645</v>
      </c>
    </row>
    <row r="12" spans="1:4" ht="15" customHeight="1">
      <c r="A12" s="8">
        <v>10</v>
      </c>
      <c r="B12" s="8" t="s">
        <v>174</v>
      </c>
      <c r="C12" s="11">
        <f t="shared" si="0"/>
        <v>14.420725697773085</v>
      </c>
      <c r="D12" s="10">
        <v>2.419584848619645</v>
      </c>
    </row>
  </sheetData>
  <mergeCells count="1">
    <mergeCell ref="A1:D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134</v>
      </c>
      <c r="B1" s="20"/>
      <c r="C1" s="20"/>
      <c r="D1" s="20"/>
      <c r="E1" s="1"/>
    </row>
    <row r="2" spans="1:4" s="3" customFormat="1" ht="15" customHeight="1">
      <c r="A2" s="12" t="s">
        <v>1</v>
      </c>
      <c r="B2" s="12" t="s">
        <v>0</v>
      </c>
      <c r="C2" s="12" t="s">
        <v>2</v>
      </c>
      <c r="D2" s="12" t="s">
        <v>3</v>
      </c>
    </row>
    <row r="3" spans="1:4" ht="15" customHeight="1">
      <c r="A3" s="8">
        <v>1</v>
      </c>
      <c r="B3" s="8" t="s">
        <v>28</v>
      </c>
      <c r="C3" s="11">
        <f>2171/100*D3</f>
        <v>78.87087779556293</v>
      </c>
      <c r="D3" s="10">
        <v>3.6329285027896328</v>
      </c>
    </row>
    <row r="4" spans="1:4" ht="15" customHeight="1">
      <c r="A4" s="8">
        <v>2</v>
      </c>
      <c r="B4" s="8" t="s">
        <v>126</v>
      </c>
      <c r="C4" s="11">
        <f aca="true" t="shared" si="0" ref="C4:C12">2171/100*D4</f>
        <v>68.88935201678977</v>
      </c>
      <c r="D4" s="10">
        <v>3.1731622301607447</v>
      </c>
    </row>
    <row r="5" spans="1:4" ht="15" customHeight="1">
      <c r="A5" s="8">
        <v>3</v>
      </c>
      <c r="B5" s="8" t="s">
        <v>127</v>
      </c>
      <c r="C5" s="11">
        <f t="shared" si="0"/>
        <v>68.77554438815869</v>
      </c>
      <c r="D5" s="10">
        <v>3.167920054728636</v>
      </c>
    </row>
    <row r="6" spans="1:4" ht="15" customHeight="1">
      <c r="A6" s="8">
        <v>4</v>
      </c>
      <c r="B6" s="8" t="s">
        <v>128</v>
      </c>
      <c r="C6" s="11">
        <f t="shared" si="0"/>
        <v>68.64056964019282</v>
      </c>
      <c r="D6" s="10">
        <v>3.1617028853151923</v>
      </c>
    </row>
    <row r="7" spans="1:4" ht="15" customHeight="1">
      <c r="A7" s="8">
        <v>5</v>
      </c>
      <c r="B7" s="8" t="s">
        <v>129</v>
      </c>
      <c r="C7" s="11">
        <f t="shared" si="0"/>
        <v>55.4350361518347</v>
      </c>
      <c r="D7" s="10">
        <v>2.5534332635575634</v>
      </c>
    </row>
    <row r="8" spans="1:4" ht="15" customHeight="1">
      <c r="A8" s="8">
        <v>6</v>
      </c>
      <c r="B8" s="8" t="s">
        <v>41</v>
      </c>
      <c r="C8" s="11">
        <f t="shared" si="0"/>
        <v>54.97953073965664</v>
      </c>
      <c r="D8" s="10">
        <v>2.5324518995696286</v>
      </c>
    </row>
    <row r="9" spans="1:4" ht="15" customHeight="1">
      <c r="A9" s="8">
        <v>7</v>
      </c>
      <c r="B9" s="8" t="s">
        <v>40</v>
      </c>
      <c r="C9" s="11">
        <f t="shared" si="0"/>
        <v>54.97953073965664</v>
      </c>
      <c r="D9" s="10">
        <v>2.5324518995696286</v>
      </c>
    </row>
    <row r="10" spans="1:4" ht="15" customHeight="1">
      <c r="A10" s="8">
        <v>8</v>
      </c>
      <c r="B10" s="8" t="s">
        <v>168</v>
      </c>
      <c r="C10" s="11">
        <f t="shared" si="0"/>
        <v>54.97953073965664</v>
      </c>
      <c r="D10" s="10">
        <v>2.5324518995696286</v>
      </c>
    </row>
    <row r="11" spans="1:4" ht="15" customHeight="1">
      <c r="A11" s="8">
        <v>9</v>
      </c>
      <c r="B11" s="8" t="s">
        <v>130</v>
      </c>
      <c r="C11" s="11">
        <f t="shared" si="0"/>
        <v>54.89981042008414</v>
      </c>
      <c r="D11" s="10">
        <v>2.5287798443152525</v>
      </c>
    </row>
    <row r="12" spans="1:4" ht="15" customHeight="1">
      <c r="A12" s="8">
        <v>10</v>
      </c>
      <c r="B12" s="8" t="s">
        <v>131</v>
      </c>
      <c r="C12" s="11">
        <f t="shared" si="0"/>
        <v>41.7913158034815</v>
      </c>
      <c r="D12" s="10">
        <v>1.9249800001603639</v>
      </c>
    </row>
  </sheetData>
  <mergeCells count="1">
    <mergeCell ref="A1:D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B3" sqref="B3:D12"/>
    </sheetView>
  </sheetViews>
  <sheetFormatPr defaultColWidth="9.140625" defaultRowHeight="15"/>
  <cols>
    <col min="1" max="1" width="10.57421875" style="0" customWidth="1"/>
    <col min="2" max="2" width="40.57421875" style="0" customWidth="1"/>
    <col min="3" max="3" width="25.57421875" style="0" customWidth="1"/>
    <col min="4" max="4" width="10.57421875" style="0" customWidth="1"/>
  </cols>
  <sheetData>
    <row r="1" spans="1:5" ht="34.5" customHeight="1">
      <c r="A1" s="20" t="s">
        <v>133</v>
      </c>
      <c r="B1" s="20"/>
      <c r="C1" s="20"/>
      <c r="D1" s="20"/>
      <c r="E1" s="1"/>
    </row>
    <row r="2" spans="1:4" s="3" customFormat="1" ht="15" customHeight="1">
      <c r="A2" s="12" t="s">
        <v>1</v>
      </c>
      <c r="B2" s="12" t="s">
        <v>0</v>
      </c>
      <c r="C2" s="12" t="s">
        <v>2</v>
      </c>
      <c r="D2" s="12" t="s">
        <v>3</v>
      </c>
    </row>
    <row r="3" spans="1:4" ht="15" customHeight="1">
      <c r="A3" s="8">
        <v>1</v>
      </c>
      <c r="B3" s="8" t="s">
        <v>28</v>
      </c>
      <c r="C3" s="11">
        <f>1087*D3/100</f>
        <v>39.48993282532331</v>
      </c>
      <c r="D3" s="10">
        <v>3.6329285027896328</v>
      </c>
    </row>
    <row r="4" spans="1:4" ht="15" customHeight="1">
      <c r="A4" s="8">
        <v>2</v>
      </c>
      <c r="B4" s="8" t="s">
        <v>126</v>
      </c>
      <c r="C4" s="11">
        <f aca="true" t="shared" si="0" ref="C4:C12">1087*D4/100</f>
        <v>34.492273441847296</v>
      </c>
      <c r="D4" s="10">
        <v>3.1731622301607447</v>
      </c>
    </row>
    <row r="5" spans="1:4" ht="15" customHeight="1">
      <c r="A5" s="8">
        <v>3</v>
      </c>
      <c r="B5" s="8" t="s">
        <v>127</v>
      </c>
      <c r="C5" s="11">
        <f t="shared" si="0"/>
        <v>34.43529099490027</v>
      </c>
      <c r="D5" s="10">
        <v>3.167920054728636</v>
      </c>
    </row>
    <row r="6" spans="1:4" ht="15" customHeight="1">
      <c r="A6" s="8">
        <v>4</v>
      </c>
      <c r="B6" s="8" t="s">
        <v>128</v>
      </c>
      <c r="C6" s="11">
        <f t="shared" si="0"/>
        <v>34.36771036337614</v>
      </c>
      <c r="D6" s="10">
        <v>3.1617028853151923</v>
      </c>
    </row>
    <row r="7" spans="1:4" ht="15" customHeight="1">
      <c r="A7" s="8">
        <v>5</v>
      </c>
      <c r="B7" s="8" t="s">
        <v>129</v>
      </c>
      <c r="C7" s="11">
        <f t="shared" si="0"/>
        <v>27.755819574870717</v>
      </c>
      <c r="D7" s="10">
        <v>2.5534332635575634</v>
      </c>
    </row>
    <row r="8" spans="1:4" ht="15" customHeight="1">
      <c r="A8" s="8">
        <v>6</v>
      </c>
      <c r="B8" s="8" t="s">
        <v>41</v>
      </c>
      <c r="C8" s="11">
        <f t="shared" si="0"/>
        <v>27.52775214832186</v>
      </c>
      <c r="D8" s="10">
        <v>2.5324518995696286</v>
      </c>
    </row>
    <row r="9" spans="1:4" ht="15" customHeight="1">
      <c r="A9" s="8">
        <v>7</v>
      </c>
      <c r="B9" s="8" t="s">
        <v>40</v>
      </c>
      <c r="C9" s="11">
        <f t="shared" si="0"/>
        <v>27.52775214832186</v>
      </c>
      <c r="D9" s="10">
        <v>2.5324518995696286</v>
      </c>
    </row>
    <row r="10" spans="1:4" ht="15" customHeight="1">
      <c r="A10" s="8">
        <v>8</v>
      </c>
      <c r="B10" s="8" t="s">
        <v>168</v>
      </c>
      <c r="C10" s="11">
        <f t="shared" si="0"/>
        <v>27.52775214832186</v>
      </c>
      <c r="D10" s="10">
        <v>2.5324518995696286</v>
      </c>
    </row>
    <row r="11" spans="1:4" ht="15" customHeight="1">
      <c r="A11" s="8">
        <v>9</v>
      </c>
      <c r="B11" s="8" t="s">
        <v>130</v>
      </c>
      <c r="C11" s="11">
        <f t="shared" si="0"/>
        <v>27.487836907706797</v>
      </c>
      <c r="D11" s="10">
        <v>2.5287798443152525</v>
      </c>
    </row>
    <row r="12" spans="1:4" ht="15" customHeight="1">
      <c r="A12" s="8">
        <v>10</v>
      </c>
      <c r="B12" s="8" t="s">
        <v>131</v>
      </c>
      <c r="C12" s="11">
        <f t="shared" si="0"/>
        <v>20.924532601743152</v>
      </c>
      <c r="D12" s="10">
        <v>1.9249800001603639</v>
      </c>
    </row>
  </sheetData>
  <mergeCells count="1">
    <mergeCell ref="A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2021-04-06T09:11:00Z</dcterms:modified>
  <cp:category/>
  <cp:version/>
  <cp:contentType/>
  <cp:contentStatus/>
</cp:coreProperties>
</file>