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6605" windowHeight="7965" firstSheet="1" activeTab="3"/>
  </bookViews>
  <sheets>
    <sheet name="PNPRNO" sheetId="1" state="hidden" r:id="rId1"/>
    <sheet name="资产负债表" sheetId="2" r:id="rId2"/>
    <sheet name="利润表" sheetId="3" r:id="rId3"/>
    <sheet name="现金流量表" sheetId="4" r:id="rId4"/>
    <sheet name="Sheet1" sheetId="5" state="hidden" r:id="rId5"/>
  </sheets>
  <definedNames>
    <definedName name="_xlnm.Print_Area" localSheetId="2">'利润表'!$A$1:$F$22</definedName>
    <definedName name="_xlnm.Print_Area" localSheetId="1">'资产负债表'!$A$1:$F$43</definedName>
    <definedName name="Z_21267C9D_8622_4380_AE3A_7F735897AE87_.wvu.PrintArea" localSheetId="1" hidden="1">'资产负债表'!$A$1:$F$43</definedName>
    <definedName name="Z_4A35855F_E104_4118_A145_EF17A851C124_.wvu.PrintArea" localSheetId="1" hidden="1">'资产负债表'!$A$1:$F$43</definedName>
    <definedName name="Z_96347B84_69BA_4BBC_BE4B_8B9D672A257D_.wvu.PrintArea" localSheetId="1" hidden="1">'资产负债表'!$A$1:$F$43</definedName>
    <definedName name="Z_9DC01EAD_60AA_4D51_A5C6_2D45C3AD5255_.wvu.PrintArea" localSheetId="1" hidden="1">'资产负债表'!$A$1:$F$43</definedName>
  </definedNames>
  <calcPr fullCalcOnLoad="1"/>
</workbook>
</file>

<file path=xl/comments3.xml><?xml version="1.0" encoding="utf-8"?>
<comments xmlns="http://schemas.openxmlformats.org/spreadsheetml/2006/main">
  <authors>
    <author>微软用户</author>
  </authors>
  <commentList>
    <comment ref="A1" authorId="0">
      <text>
        <r>
          <rPr>
            <sz val="9"/>
            <rFont val="宋体"/>
            <family val="0"/>
          </rPr>
          <t>一、标题格式
字体：楷体</t>
        </r>
        <r>
          <rPr>
            <sz val="9"/>
            <rFont val="Tahoma"/>
            <family val="2"/>
          </rPr>
          <t xml:space="preserve">_GB2312
</t>
        </r>
        <r>
          <rPr>
            <sz val="9"/>
            <rFont val="宋体"/>
            <family val="0"/>
          </rPr>
          <t>字形：加粗
字号：</t>
        </r>
        <r>
          <rPr>
            <sz val="9"/>
            <rFont val="Tahoma"/>
            <family val="2"/>
          </rPr>
          <t xml:space="preserve">16
</t>
        </r>
        <r>
          <rPr>
            <sz val="9"/>
            <rFont val="宋体"/>
            <family val="0"/>
          </rPr>
          <t>水平对齐：居中
垂直对齐：靠上</t>
        </r>
      </text>
    </comment>
    <comment ref="H5" authorId="0">
      <text>
        <r>
          <rPr>
            <sz val="9"/>
            <rFont val="Tahoma"/>
            <family val="2"/>
          </rPr>
          <t>一、页眉、页脚:1.5
字体：楷体_GB2312
字行：常规
字号：9号
二、页边距
上：2
下：2
左：2
右：2</t>
        </r>
      </text>
    </comment>
    <comment ref="A3" authorId="0">
      <text>
        <r>
          <rPr>
            <sz val="9"/>
            <rFont val="Tahoma"/>
            <family val="2"/>
          </rPr>
          <t>除标题外的其他字体格式(除报表数值外)
字体：楷体_GB2312
字形：常规
字号：10</t>
        </r>
      </text>
    </comment>
    <comment ref="B5" authorId="0">
      <text>
        <r>
          <rPr>
            <sz val="9"/>
            <rFont val="Tahoma"/>
            <family val="2"/>
          </rPr>
          <t>报表数值格式：
字体：Arial Narrow
字形：常规
字号：9-11
单元格格式：会计专用</t>
        </r>
      </text>
    </comment>
  </commentList>
</comments>
</file>

<file path=xl/sharedStrings.xml><?xml version="1.0" encoding="utf-8"?>
<sst xmlns="http://schemas.openxmlformats.org/spreadsheetml/2006/main" count="181" uniqueCount="167">
  <si>
    <t>负债及所有者权益</t>
  </si>
  <si>
    <t>拆入资金</t>
  </si>
  <si>
    <t>拆出资金</t>
  </si>
  <si>
    <t>应付职工薪酬</t>
  </si>
  <si>
    <t>应收利息</t>
  </si>
  <si>
    <t>应交税费</t>
  </si>
  <si>
    <t>应收股利</t>
  </si>
  <si>
    <t>应付利息</t>
  </si>
  <si>
    <t>其他应收款</t>
  </si>
  <si>
    <t>应付股利</t>
  </si>
  <si>
    <t>其他应付款</t>
  </si>
  <si>
    <t>应付债券</t>
  </si>
  <si>
    <t>其他负债</t>
  </si>
  <si>
    <t>固定资产</t>
  </si>
  <si>
    <t>负债总计</t>
  </si>
  <si>
    <t>在建工程</t>
  </si>
  <si>
    <t>长期待摊费用</t>
  </si>
  <si>
    <t>抵债资产</t>
  </si>
  <si>
    <t>资本公积</t>
  </si>
  <si>
    <t>减：库存股</t>
  </si>
  <si>
    <t>盈余公积</t>
  </si>
  <si>
    <t>其他资产</t>
  </si>
  <si>
    <t>未分配利润</t>
  </si>
  <si>
    <t>资产总计</t>
  </si>
  <si>
    <t>负债及所有者权益总计</t>
  </si>
  <si>
    <t>（四）其他业务成本</t>
  </si>
  <si>
    <t>五、净利润（亏损以“-”表示）</t>
  </si>
  <si>
    <t>二、营业支出</t>
  </si>
  <si>
    <t>资  产  负  债  表</t>
  </si>
  <si>
    <t>向中央银行借款</t>
  </si>
  <si>
    <t>联行存放款项</t>
  </si>
  <si>
    <t>存放联行款项</t>
  </si>
  <si>
    <t>资产</t>
  </si>
  <si>
    <t>资产：</t>
  </si>
  <si>
    <t>衍生金融负债</t>
  </si>
  <si>
    <t>衍生金融资产</t>
  </si>
  <si>
    <t>负债：</t>
  </si>
  <si>
    <t>现金及存放中央银行款项</t>
  </si>
  <si>
    <t>贵金属</t>
  </si>
  <si>
    <t>同业及其他金融机构存放款</t>
  </si>
  <si>
    <t>存放同业款项</t>
  </si>
  <si>
    <t>卖出回购金融资产款</t>
  </si>
  <si>
    <t>买入返售金融资产</t>
  </si>
  <si>
    <t>吸收存款</t>
  </si>
  <si>
    <t>应收款项类金融资产</t>
  </si>
  <si>
    <t>发放贷款和垫款</t>
  </si>
  <si>
    <t>可供出售金融资产</t>
  </si>
  <si>
    <t>预计负债</t>
  </si>
  <si>
    <t>持有至到期投资</t>
  </si>
  <si>
    <t>长期股权投资</t>
  </si>
  <si>
    <t>递延所得税负债</t>
  </si>
  <si>
    <t>投资性房地产</t>
  </si>
  <si>
    <t>所有者权益：</t>
  </si>
  <si>
    <t>固定资产清理</t>
  </si>
  <si>
    <t>实收资本（股本）</t>
  </si>
  <si>
    <t>无形资产</t>
  </si>
  <si>
    <t>其中：法人股股本</t>
  </si>
  <si>
    <t xml:space="preserve">      自然人股股本</t>
  </si>
  <si>
    <t>递延所得税资产</t>
  </si>
  <si>
    <t>待处理财产损益</t>
  </si>
  <si>
    <t>一般风险准备</t>
  </si>
  <si>
    <t>所有者权益合计</t>
  </si>
  <si>
    <t>利   润   表</t>
  </si>
  <si>
    <t>项目</t>
  </si>
  <si>
    <t>一、营业收入</t>
  </si>
  <si>
    <t>（二）业务及管理费</t>
  </si>
  <si>
    <t>（一）利息净收入</t>
  </si>
  <si>
    <t>（三）资产减值损失</t>
  </si>
  <si>
    <t>三、营业利润（亏损以“-”表示）</t>
  </si>
  <si>
    <t>（二）手续费及佣金净收入</t>
  </si>
  <si>
    <t>四、利润总额（亏损以“-”表示）</t>
  </si>
  <si>
    <t>（三）投资收益（损失以“-”表示）</t>
  </si>
  <si>
    <t>（五）汇兑收益（损失以“-”表示</t>
  </si>
  <si>
    <t>（六）其他业务收入</t>
  </si>
  <si>
    <t>金额单位：元</t>
  </si>
  <si>
    <t xml:space="preserve">      利息收入</t>
  </si>
  <si>
    <t xml:space="preserve">      利息支出</t>
  </si>
  <si>
    <t xml:space="preserve">      手续费及佣金收入</t>
  </si>
  <si>
    <t xml:space="preserve">      手续费及佣金支出</t>
  </si>
  <si>
    <t xml:space="preserve">      其中：对联营企业和合营企业的收益</t>
  </si>
  <si>
    <t xml:space="preserve">    加：营业外收入</t>
  </si>
  <si>
    <t xml:space="preserve">    减：营业外支出</t>
  </si>
  <si>
    <t xml:space="preserve">    减：所得税费用</t>
  </si>
  <si>
    <t xml:space="preserve"> （一）基本每股收益</t>
  </si>
  <si>
    <t xml:space="preserve"> （二）稀释每股收益</t>
  </si>
  <si>
    <t>金额单位：元</t>
  </si>
  <si>
    <t xml:space="preserve">                                                        </t>
  </si>
  <si>
    <t>单位：元</t>
  </si>
  <si>
    <t>一、经营活动产生的现金流量：</t>
  </si>
  <si>
    <t xml:space="preserve">    购建固定资产、无形资产和其他长期资产支付的现金</t>
  </si>
  <si>
    <t xml:space="preserve">    客户存款和同业存放款项净增加额</t>
  </si>
  <si>
    <t xml:space="preserve">    支付其他与投资活动有关的现金</t>
  </si>
  <si>
    <t xml:space="preserve">    向中央银行借款净增加额</t>
  </si>
  <si>
    <t>投资活动现金流出小计</t>
  </si>
  <si>
    <t xml:space="preserve">    向其他金融机构拆入资金净增加额</t>
  </si>
  <si>
    <t>投资活动产生的现金流量净额</t>
  </si>
  <si>
    <t xml:space="preserve">    收取利息、手续费及佣金的现金</t>
  </si>
  <si>
    <t>三、筹资活动产生的现金流量：</t>
  </si>
  <si>
    <t xml:space="preserve">    收到其他与经营活动有关的现金</t>
  </si>
  <si>
    <t xml:space="preserve">    吸收投资收到的现金</t>
  </si>
  <si>
    <t>经营活动现金流入小计</t>
  </si>
  <si>
    <t xml:space="preserve">    其中：子公司吸收少数股东投资收到的现金</t>
  </si>
  <si>
    <t xml:space="preserve">    客户贷款及垫款净增加额</t>
  </si>
  <si>
    <t xml:space="preserve">    发行债券收到的现金</t>
  </si>
  <si>
    <t xml:space="preserve">    存放中央银行和同业款项净增加额</t>
  </si>
  <si>
    <t xml:space="preserve">    收到其他与筹资活动有关的现金</t>
  </si>
  <si>
    <t xml:space="preserve">    支付利息、手续费及佣金的现金</t>
  </si>
  <si>
    <t>筹资活动现金流入小计</t>
  </si>
  <si>
    <t xml:space="preserve">    支付给职工以及为职工支付的现金</t>
  </si>
  <si>
    <t xml:space="preserve">    偿还债务支付的现金</t>
  </si>
  <si>
    <t xml:space="preserve">    支付的各项税费</t>
  </si>
  <si>
    <t xml:space="preserve">    分配股利、利润或偿付利息支付的现金</t>
  </si>
  <si>
    <t xml:space="preserve">    支付其他与经营活动有关的现金</t>
  </si>
  <si>
    <t xml:space="preserve">    其中：子公司支付给少数股东的股利、利润</t>
  </si>
  <si>
    <t>经营活动现金流出小计</t>
  </si>
  <si>
    <t xml:space="preserve">    支付其他与筹资活动有关的现金</t>
  </si>
  <si>
    <t xml:space="preserve">    经营活动产生的现金流量净额</t>
  </si>
  <si>
    <t>筹资活动现金流出小计</t>
  </si>
  <si>
    <t>二、投资活动产生的现金流量：</t>
  </si>
  <si>
    <t>筹资活动产生的现金流量净额</t>
  </si>
  <si>
    <t xml:space="preserve">    收回投资收到的现金</t>
  </si>
  <si>
    <t>四、汇率变动对现金及现金等价物的影响</t>
  </si>
  <si>
    <t xml:space="preserve">    取得投资收益收到的现金</t>
  </si>
  <si>
    <t>五、现金及现金等价物净增加额</t>
  </si>
  <si>
    <t xml:space="preserve">    收到其他与投资活动有关的现金</t>
  </si>
  <si>
    <t xml:space="preserve">    加：期初现金及现金等价物余额</t>
  </si>
  <si>
    <t>投资活动现金流入小计</t>
  </si>
  <si>
    <t>六、期末现金及现金等价物余额</t>
  </si>
  <si>
    <t xml:space="preserve">    投资支付的现金</t>
  </si>
  <si>
    <t>现 金 流 量 表</t>
  </si>
  <si>
    <t>项     目</t>
  </si>
  <si>
    <t>上年数</t>
  </si>
  <si>
    <t>本年数</t>
  </si>
  <si>
    <t>年初数</t>
  </si>
  <si>
    <t>年末数</t>
  </si>
  <si>
    <t>（四）公允价值变动收益（损失以“-”表示）</t>
  </si>
  <si>
    <t>持有待售负债</t>
  </si>
  <si>
    <t>财务机构负责人：</t>
  </si>
  <si>
    <t>以公允价值计量且其变动计入当期损益的金融负债</t>
  </si>
  <si>
    <t>以公允价值计量且其变动计入当期损益的金融资产</t>
  </si>
  <si>
    <t>递延收益</t>
  </si>
  <si>
    <t>其他综合收益</t>
  </si>
  <si>
    <t>八、每股收益</t>
  </si>
  <si>
    <t>六、其他综合收益的税后净额</t>
  </si>
  <si>
    <t>七、综合收益总额</t>
  </si>
  <si>
    <t>（一）税金及附加</t>
  </si>
  <si>
    <t xml:space="preserve">   （一）以后不能重分类进损益的其他综合收益</t>
  </si>
  <si>
    <t xml:space="preserve">   （二）以后将重分类进损益的其他综合收益</t>
  </si>
  <si>
    <t>持有待售资产</t>
  </si>
  <si>
    <t>其他权益工具</t>
  </si>
  <si>
    <t>其中：优先股</t>
  </si>
  <si>
    <t xml:space="preserve">      永续债</t>
  </si>
  <si>
    <t>（七）资产处置收益</t>
  </si>
  <si>
    <t>（八）其他收益</t>
  </si>
  <si>
    <t>（一）持续经营净利润（亏损以“-”表示）</t>
  </si>
  <si>
    <t>（二）终止经营净利润（亏损以“-”表示）</t>
  </si>
  <si>
    <t>单位名称：浙江台州路桥农村商业银行股份有限公司</t>
  </si>
  <si>
    <t>2017年度</t>
  </si>
  <si>
    <t xml:space="preserve">              2017年度</t>
  </si>
  <si>
    <t>单位名称：浙江台州路桥农村商业银行股份有限公司</t>
  </si>
  <si>
    <t xml:space="preserve">单位名称：浙江台州路桥农村商业银行股份有限公司                                           </t>
  </si>
  <si>
    <t xml:space="preserve">    法定代表人： </t>
  </si>
  <si>
    <t xml:space="preserve">主管财务工作的单位负责人： </t>
  </si>
  <si>
    <t xml:space="preserve">  法定代表人：  </t>
  </si>
  <si>
    <t xml:space="preserve">财务机构负责人： </t>
  </si>
  <si>
    <t xml:space="preserve">  法定代表人：   </t>
  </si>
  <si>
    <t>财务机构负责人：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</si>
</sst>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mm/dd/yy_)"/>
    <numFmt numFmtId="181" formatCode="yyyy&quot;年&quot;m&quot;月&quot;d&quot;日&quot;;@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8"/>
      <name val="Times New Roman"/>
      <family val="1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sz val="10"/>
      <name val="Arial Narrow"/>
      <family val="2"/>
    </font>
    <font>
      <sz val="9"/>
      <name val="Tahoma"/>
      <family val="2"/>
    </font>
    <font>
      <sz val="10.5"/>
      <color indexed="8"/>
      <name val="楷体_GB2312"/>
      <family val="3"/>
    </font>
    <font>
      <sz val="10.5"/>
      <color rgb="FF000000"/>
      <name val="楷体_GB2312"/>
      <family val="3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/>
      <right style="hair"/>
      <top style="medium">
        <color indexed="8"/>
      </top>
      <bottom style="hair"/>
    </border>
    <border>
      <left style="hair"/>
      <right style="hair"/>
      <top style="medium">
        <color indexed="8"/>
      </top>
      <bottom style="hair"/>
    </border>
    <border>
      <left/>
      <right style="hair"/>
      <top style="hair"/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 style="hair"/>
      <right/>
      <top style="hair"/>
      <bottom style="medium">
        <color indexed="8"/>
      </bottom>
    </border>
    <border>
      <left>
        <color indexed="63"/>
      </left>
      <right>
        <color indexed="63"/>
      </right>
      <top style="medium">
        <color rgb="FFC0C0C0"/>
      </top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C0C0C0"/>
      </bottom>
    </border>
  </borders>
  <cellStyleXfs count="90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6" fontId="3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7" applyNumberForma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0">
      <alignment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0" fontId="27" fillId="18" borderId="0" applyNumberFormat="0" applyBorder="0" applyAlignment="0" applyProtection="0"/>
    <xf numFmtId="0" fontId="28" fillId="16" borderId="10" applyNumberFormat="0" applyAlignment="0" applyProtection="0"/>
    <xf numFmtId="0" fontId="29" fillId="7" borderId="7" applyNumberFormat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11" applyNumberFormat="0" applyFont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>
      <alignment/>
      <protection/>
    </xf>
  </cellStyleXfs>
  <cellXfs count="81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5" fillId="0" borderId="12" xfId="0" applyFont="1" applyFill="1" applyBorder="1" applyAlignment="1">
      <alignment/>
    </xf>
    <xf numFmtId="0" fontId="0" fillId="0" borderId="0" xfId="0" applyAlignment="1">
      <alignment/>
    </xf>
    <xf numFmtId="0" fontId="35" fillId="0" borderId="13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43" fontId="0" fillId="0" borderId="14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24" borderId="12" xfId="0" applyFont="1" applyFill="1" applyBorder="1" applyAlignment="1">
      <alignment horizontal="right"/>
    </xf>
    <xf numFmtId="0" fontId="35" fillId="24" borderId="0" xfId="0" applyFont="1" applyFill="1" applyBorder="1" applyAlignment="1">
      <alignment horizontal="right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center"/>
      <protection locked="0"/>
    </xf>
    <xf numFmtId="0" fontId="35" fillId="0" borderId="19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43" fontId="35" fillId="0" borderId="20" xfId="0" applyNumberFormat="1" applyFont="1" applyBorder="1" applyAlignment="1">
      <alignment vertical="center"/>
    </xf>
    <xf numFmtId="43" fontId="35" fillId="0" borderId="21" xfId="0" applyNumberFormat="1" applyFont="1" applyBorder="1" applyAlignment="1">
      <alignment vertical="center"/>
    </xf>
    <xf numFmtId="43" fontId="36" fillId="0" borderId="20" xfId="0" applyNumberFormat="1" applyFont="1" applyBorder="1" applyAlignment="1">
      <alignment vertical="center"/>
    </xf>
    <xf numFmtId="43" fontId="36" fillId="0" borderId="21" xfId="0" applyNumberFormat="1" applyFont="1" applyBorder="1" applyAlignment="1">
      <alignment vertical="center"/>
    </xf>
    <xf numFmtId="0" fontId="35" fillId="0" borderId="20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horizontal="center" vertical="center"/>
    </xf>
    <xf numFmtId="0" fontId="35" fillId="25" borderId="20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center" vertical="center"/>
    </xf>
    <xf numFmtId="43" fontId="36" fillId="0" borderId="23" xfId="0" applyNumberFormat="1" applyFont="1" applyFill="1" applyBorder="1" applyAlignment="1">
      <alignment vertical="center"/>
    </xf>
    <xf numFmtId="0" fontId="35" fillId="0" borderId="23" xfId="0" applyFont="1" applyFill="1" applyBorder="1" applyAlignment="1">
      <alignment horizontal="center" vertical="center"/>
    </xf>
    <xf numFmtId="43" fontId="36" fillId="0" borderId="24" xfId="0" applyNumberFormat="1" applyFont="1" applyFill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43" fontId="36" fillId="0" borderId="23" xfId="0" applyNumberFormat="1" applyFont="1" applyBorder="1" applyAlignment="1">
      <alignment vertical="center"/>
    </xf>
    <xf numFmtId="0" fontId="35" fillId="0" borderId="23" xfId="0" applyFont="1" applyBorder="1" applyAlignment="1">
      <alignment horizontal="left" vertical="center"/>
    </xf>
    <xf numFmtId="43" fontId="36" fillId="0" borderId="24" xfId="0" applyNumberFormat="1" applyFont="1" applyBorder="1" applyAlignment="1">
      <alignment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27" xfId="0" applyFont="1" applyFill="1" applyBorder="1" applyAlignment="1">
      <alignment horizontal="left" vertical="center" wrapText="1"/>
    </xf>
    <xf numFmtId="0" fontId="35" fillId="0" borderId="28" xfId="0" applyFont="1" applyFill="1" applyBorder="1" applyAlignment="1">
      <alignment horizontal="left" vertical="center" wrapText="1"/>
    </xf>
    <xf numFmtId="0" fontId="35" fillId="0" borderId="29" xfId="0" applyFont="1" applyFill="1" applyBorder="1" applyAlignment="1">
      <alignment horizontal="left" vertical="center" wrapText="1"/>
    </xf>
    <xf numFmtId="0" fontId="35" fillId="24" borderId="20" xfId="0" applyNumberFormat="1" applyFont="1" applyFill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22" xfId="0" applyFont="1" applyBorder="1" applyAlignment="1">
      <alignment vertical="center"/>
    </xf>
    <xf numFmtId="43" fontId="35" fillId="0" borderId="20" xfId="68" applyFont="1" applyFill="1" applyBorder="1" applyAlignment="1">
      <alignment horizontal="left" vertical="center" wrapText="1"/>
    </xf>
    <xf numFmtId="43" fontId="35" fillId="0" borderId="20" xfId="0" applyNumberFormat="1" applyFont="1" applyFill="1" applyBorder="1" applyAlignment="1">
      <alignment horizontal="left" vertical="center" wrapText="1"/>
    </xf>
    <xf numFmtId="43" fontId="35" fillId="0" borderId="28" xfId="68" applyFont="1" applyFill="1" applyBorder="1" applyAlignment="1">
      <alignment horizontal="left" vertical="center" wrapText="1"/>
    </xf>
    <xf numFmtId="43" fontId="35" fillId="0" borderId="21" xfId="0" applyNumberFormat="1" applyFont="1" applyFill="1" applyBorder="1" applyAlignment="1">
      <alignment horizontal="left" vertical="center" wrapText="1"/>
    </xf>
    <xf numFmtId="43" fontId="35" fillId="0" borderId="21" xfId="68" applyFont="1" applyFill="1" applyBorder="1" applyAlignment="1">
      <alignment horizontal="left" vertical="center" wrapText="1"/>
    </xf>
    <xf numFmtId="43" fontId="35" fillId="0" borderId="21" xfId="68" applyFont="1" applyFill="1" applyBorder="1" applyAlignment="1">
      <alignment vertical="center" wrapText="1"/>
    </xf>
    <xf numFmtId="4" fontId="39" fillId="0" borderId="30" xfId="0" applyNumberFormat="1" applyFont="1" applyBorder="1" applyAlignment="1">
      <alignment horizontal="right" vertical="center" wrapText="1"/>
    </xf>
    <xf numFmtId="4" fontId="39" fillId="0" borderId="31" xfId="0" applyNumberFormat="1" applyFont="1" applyBorder="1" applyAlignment="1">
      <alignment horizontal="right" vertical="center" wrapText="1"/>
    </xf>
    <xf numFmtId="0" fontId="39" fillId="0" borderId="31" xfId="0" applyFont="1" applyBorder="1" applyAlignment="1">
      <alignment horizontal="right" vertical="center" wrapText="1"/>
    </xf>
    <xf numFmtId="0" fontId="33" fillId="0" borderId="0" xfId="0" applyFont="1" applyAlignment="1">
      <alignment horizontal="center" vertical="top"/>
    </xf>
    <xf numFmtId="181" fontId="35" fillId="0" borderId="0" xfId="0" applyNumberFormat="1" applyFont="1" applyBorder="1" applyAlignment="1">
      <alignment horizontal="center" vertical="center"/>
    </xf>
    <xf numFmtId="181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49" fontId="35" fillId="0" borderId="0" xfId="0" applyNumberFormat="1" applyFont="1" applyFill="1" applyAlignment="1">
      <alignment horizontal="left" vertical="center"/>
    </xf>
  </cellXfs>
  <cellStyles count="79">
    <cellStyle name="Normal" xfId="0"/>
    <cellStyle name="RowLevel_0" xfId="1"/>
    <cellStyle name="ColLevel_0" xfId="2"/>
    <cellStyle name="RowLevel_1" xfId="3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alc Currency (0)" xfId="33"/>
    <cellStyle name="Header1" xfId="34"/>
    <cellStyle name="Header2" xfId="35"/>
    <cellStyle name="Normal_#10-Headcount" xfId="36"/>
    <cellStyle name="Percent" xfId="37"/>
    <cellStyle name="百分比 2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常规 3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霓付 [0]_97MBO" xfId="59"/>
    <cellStyle name="霓付_97MBO" xfId="60"/>
    <cellStyle name="烹拳 [0]_97MBO" xfId="61"/>
    <cellStyle name="烹拳_97MBO" xfId="62"/>
    <cellStyle name="普通_ 白土" xfId="63"/>
    <cellStyle name="千分位[0]_ 白土" xfId="64"/>
    <cellStyle name="千分位_ 白土" xfId="65"/>
    <cellStyle name="千位[0]_97试算平衡" xfId="66"/>
    <cellStyle name="千位_97试算平衡" xfId="67"/>
    <cellStyle name="Comma" xfId="68"/>
    <cellStyle name="千位分隔 2" xfId="69"/>
    <cellStyle name="千位分隔 3" xfId="70"/>
    <cellStyle name="Comma [0]" xfId="71"/>
    <cellStyle name="钎霖_laroux" xfId="72"/>
    <cellStyle name="适中" xfId="73"/>
    <cellStyle name="输出" xfId="74"/>
    <cellStyle name="输入" xfId="75"/>
    <cellStyle name="样式 1" xfId="76"/>
    <cellStyle name="Followed Hyperlink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29.75390625" style="0" customWidth="1"/>
    <col min="2" max="2" width="17.125" style="0" customWidth="1"/>
    <col min="3" max="3" width="17.625" style="0" customWidth="1"/>
    <col min="4" max="4" width="31.75390625" style="0" customWidth="1"/>
    <col min="5" max="5" width="18.00390625" style="0" customWidth="1"/>
    <col min="6" max="6" width="16.625" style="0" customWidth="1"/>
    <col min="7" max="7" width="9.00390625" style="21" customWidth="1"/>
  </cols>
  <sheetData>
    <row r="1" spans="1:6" ht="22.5" customHeight="1">
      <c r="A1" s="73" t="s">
        <v>28</v>
      </c>
      <c r="B1" s="73"/>
      <c r="C1" s="73"/>
      <c r="D1" s="73"/>
      <c r="E1" s="73"/>
      <c r="F1" s="73"/>
    </row>
    <row r="2" spans="1:6" ht="14.25">
      <c r="A2" s="75">
        <v>43100</v>
      </c>
      <c r="B2" s="75"/>
      <c r="C2" s="75"/>
      <c r="D2" s="75"/>
      <c r="E2" s="75"/>
      <c r="F2" s="75"/>
    </row>
    <row r="3" spans="1:7" s="1" customFormat="1" ht="14.25" thickBot="1">
      <c r="A3" s="4" t="s">
        <v>156</v>
      </c>
      <c r="B3" s="4"/>
      <c r="C3" s="74"/>
      <c r="D3" s="74"/>
      <c r="E3" s="4"/>
      <c r="F3" s="5" t="s">
        <v>85</v>
      </c>
      <c r="G3" s="22"/>
    </row>
    <row r="4" spans="1:7" s="2" customFormat="1" ht="12.75" customHeight="1">
      <c r="A4" s="26" t="s">
        <v>32</v>
      </c>
      <c r="B4" s="27" t="s">
        <v>134</v>
      </c>
      <c r="C4" s="27" t="s">
        <v>133</v>
      </c>
      <c r="D4" s="27" t="s">
        <v>0</v>
      </c>
      <c r="E4" s="27" t="s">
        <v>134</v>
      </c>
      <c r="F4" s="28" t="s">
        <v>133</v>
      </c>
      <c r="G4" s="23"/>
    </row>
    <row r="5" spans="1:7" s="1" customFormat="1" ht="12.75" customHeight="1">
      <c r="A5" s="29" t="s">
        <v>33</v>
      </c>
      <c r="B5" s="30"/>
      <c r="C5" s="30"/>
      <c r="D5" s="30" t="s">
        <v>36</v>
      </c>
      <c r="E5" s="31"/>
      <c r="F5" s="32"/>
      <c r="G5" s="22"/>
    </row>
    <row r="6" spans="1:7" s="1" customFormat="1" ht="12.75" customHeight="1">
      <c r="A6" s="29" t="s">
        <v>37</v>
      </c>
      <c r="B6" s="33">
        <v>3953268362.85</v>
      </c>
      <c r="C6" s="33">
        <v>2371926792.49</v>
      </c>
      <c r="D6" s="30" t="s">
        <v>29</v>
      </c>
      <c r="E6" s="33"/>
      <c r="F6" s="34"/>
      <c r="G6" s="22"/>
    </row>
    <row r="7" spans="1:7" s="1" customFormat="1" ht="12.75" customHeight="1">
      <c r="A7" s="29" t="s">
        <v>38</v>
      </c>
      <c r="B7" s="33"/>
      <c r="C7" s="33"/>
      <c r="D7" s="30" t="s">
        <v>30</v>
      </c>
      <c r="E7" s="33">
        <v>440769.49</v>
      </c>
      <c r="F7" s="34"/>
      <c r="G7" s="22"/>
    </row>
    <row r="8" spans="1:7" s="1" customFormat="1" ht="12.75" customHeight="1">
      <c r="A8" s="29" t="s">
        <v>31</v>
      </c>
      <c r="B8" s="33"/>
      <c r="C8" s="33">
        <v>10388.52</v>
      </c>
      <c r="D8" s="30" t="s">
        <v>39</v>
      </c>
      <c r="E8" s="33">
        <v>22005907.53</v>
      </c>
      <c r="F8" s="34">
        <v>189967783.21</v>
      </c>
      <c r="G8" s="22"/>
    </row>
    <row r="9" spans="1:7" s="1" customFormat="1" ht="12.75" customHeight="1">
      <c r="A9" s="29" t="s">
        <v>40</v>
      </c>
      <c r="B9" s="33">
        <v>953493500.05</v>
      </c>
      <c r="C9" s="33">
        <v>1298903022.65</v>
      </c>
      <c r="D9" s="30" t="s">
        <v>1</v>
      </c>
      <c r="E9" s="33">
        <v>600000000</v>
      </c>
      <c r="F9" s="34">
        <v>106576120</v>
      </c>
      <c r="G9" s="22"/>
    </row>
    <row r="10" spans="1:7" s="1" customFormat="1" ht="26.25" customHeight="1">
      <c r="A10" s="29" t="s">
        <v>2</v>
      </c>
      <c r="B10" s="33">
        <v>545315600</v>
      </c>
      <c r="C10" s="33">
        <v>615713000</v>
      </c>
      <c r="D10" s="35" t="s">
        <v>138</v>
      </c>
      <c r="E10" s="33"/>
      <c r="F10" s="34"/>
      <c r="G10" s="22"/>
    </row>
    <row r="11" spans="1:7" s="1" customFormat="1" ht="27" customHeight="1">
      <c r="A11" s="36" t="s">
        <v>139</v>
      </c>
      <c r="B11" s="33">
        <v>326833990</v>
      </c>
      <c r="C11" s="33">
        <v>974264340</v>
      </c>
      <c r="D11" s="30" t="s">
        <v>34</v>
      </c>
      <c r="E11" s="33"/>
      <c r="F11" s="34"/>
      <c r="G11" s="22"/>
    </row>
    <row r="12" spans="1:7" s="1" customFormat="1" ht="12.75" customHeight="1">
      <c r="A12" s="29" t="s">
        <v>35</v>
      </c>
      <c r="B12" s="33"/>
      <c r="C12" s="33"/>
      <c r="D12" s="30" t="s">
        <v>41</v>
      </c>
      <c r="E12" s="33">
        <v>1230000000</v>
      </c>
      <c r="F12" s="34">
        <v>1829000000</v>
      </c>
      <c r="G12" s="22"/>
    </row>
    <row r="13" spans="1:7" s="1" customFormat="1" ht="12.75" customHeight="1">
      <c r="A13" s="29" t="s">
        <v>42</v>
      </c>
      <c r="B13" s="33">
        <v>200043000</v>
      </c>
      <c r="C13" s="33">
        <v>1796100000</v>
      </c>
      <c r="D13" s="30" t="s">
        <v>43</v>
      </c>
      <c r="E13" s="33">
        <v>23004584282.75</v>
      </c>
      <c r="F13" s="34">
        <v>20918651080.44</v>
      </c>
      <c r="G13" s="22"/>
    </row>
    <row r="14" spans="1:7" s="1" customFormat="1" ht="12.75" customHeight="1">
      <c r="A14" s="29" t="s">
        <v>44</v>
      </c>
      <c r="B14" s="33">
        <v>3955879794.45</v>
      </c>
      <c r="C14" s="33">
        <v>3416924562.92</v>
      </c>
      <c r="D14" s="30" t="s">
        <v>3</v>
      </c>
      <c r="E14" s="33">
        <v>142473614.04</v>
      </c>
      <c r="F14" s="34">
        <v>145211598.66</v>
      </c>
      <c r="G14" s="22"/>
    </row>
    <row r="15" spans="1:7" s="1" customFormat="1" ht="12.75" customHeight="1">
      <c r="A15" s="29" t="s">
        <v>4</v>
      </c>
      <c r="B15" s="33">
        <v>129858741.29</v>
      </c>
      <c r="C15" s="33">
        <v>105677555.9</v>
      </c>
      <c r="D15" s="30" t="s">
        <v>5</v>
      </c>
      <c r="E15" s="33">
        <v>56529003.6</v>
      </c>
      <c r="F15" s="34">
        <v>63201506.28342499</v>
      </c>
      <c r="G15" s="22"/>
    </row>
    <row r="16" spans="1:7" s="1" customFormat="1" ht="12.75" customHeight="1">
      <c r="A16" s="29" t="s">
        <v>6</v>
      </c>
      <c r="B16" s="33"/>
      <c r="C16" s="33"/>
      <c r="D16" s="30" t="s">
        <v>7</v>
      </c>
      <c r="E16" s="33">
        <v>749051241.88</v>
      </c>
      <c r="F16" s="34">
        <v>547075287.89</v>
      </c>
      <c r="G16" s="22"/>
    </row>
    <row r="17" spans="1:7" s="1" customFormat="1" ht="12.75" customHeight="1">
      <c r="A17" s="29" t="s">
        <v>8</v>
      </c>
      <c r="B17" s="33">
        <v>68777531.59</v>
      </c>
      <c r="C17" s="33">
        <v>41966679.08</v>
      </c>
      <c r="D17" s="30" t="s">
        <v>9</v>
      </c>
      <c r="E17" s="33">
        <v>43362.96</v>
      </c>
      <c r="F17" s="34">
        <v>43362.96</v>
      </c>
      <c r="G17" s="22"/>
    </row>
    <row r="18" spans="1:7" s="1" customFormat="1" ht="12.75" customHeight="1">
      <c r="A18" s="29" t="s">
        <v>45</v>
      </c>
      <c r="B18" s="33">
        <v>13987390638.87</v>
      </c>
      <c r="C18" s="33">
        <v>13164963688.33</v>
      </c>
      <c r="D18" s="30" t="s">
        <v>10</v>
      </c>
      <c r="E18" s="33">
        <v>20710491.28</v>
      </c>
      <c r="F18" s="34">
        <v>17154455.89</v>
      </c>
      <c r="G18" s="22"/>
    </row>
    <row r="19" spans="1:7" s="1" customFormat="1" ht="12.75" customHeight="1">
      <c r="A19" s="29" t="s">
        <v>46</v>
      </c>
      <c r="B19" s="33">
        <v>4034181520.16</v>
      </c>
      <c r="C19" s="33">
        <v>2365881780.16</v>
      </c>
      <c r="D19" s="30" t="s">
        <v>47</v>
      </c>
      <c r="E19" s="33"/>
      <c r="F19" s="34"/>
      <c r="G19" s="22"/>
    </row>
    <row r="20" spans="1:7" s="1" customFormat="1" ht="12.75" customHeight="1">
      <c r="A20" s="29" t="s">
        <v>48</v>
      </c>
      <c r="B20" s="33">
        <v>663358794.56</v>
      </c>
      <c r="C20" s="33">
        <v>723296056.69</v>
      </c>
      <c r="D20" s="30" t="s">
        <v>11</v>
      </c>
      <c r="E20" s="33"/>
      <c r="F20" s="34">
        <v>392396400</v>
      </c>
      <c r="G20" s="22"/>
    </row>
    <row r="21" spans="1:7" s="1" customFormat="1" ht="12.75" customHeight="1">
      <c r="A21" s="29" t="s">
        <v>49</v>
      </c>
      <c r="B21" s="33"/>
      <c r="C21" s="33"/>
      <c r="D21" s="30" t="s">
        <v>150</v>
      </c>
      <c r="E21" s="33"/>
      <c r="F21" s="34"/>
      <c r="G21" s="22"/>
    </row>
    <row r="22" spans="1:7" s="1" customFormat="1" ht="12.75" customHeight="1">
      <c r="A22" s="29" t="s">
        <v>51</v>
      </c>
      <c r="B22" s="33"/>
      <c r="C22" s="33"/>
      <c r="D22" s="30" t="s">
        <v>151</v>
      </c>
      <c r="E22" s="33"/>
      <c r="F22" s="34"/>
      <c r="G22" s="22"/>
    </row>
    <row r="23" spans="1:7" s="1" customFormat="1" ht="12.75" customHeight="1">
      <c r="A23" s="29" t="s">
        <v>13</v>
      </c>
      <c r="B23" s="33">
        <v>115464623.8</v>
      </c>
      <c r="C23" s="33">
        <v>130025416.73</v>
      </c>
      <c r="D23" s="30" t="s">
        <v>140</v>
      </c>
      <c r="E23" s="33"/>
      <c r="F23" s="34"/>
      <c r="G23" s="22"/>
    </row>
    <row r="24" spans="1:7" s="1" customFormat="1" ht="12.75" customHeight="1">
      <c r="A24" s="29" t="s">
        <v>15</v>
      </c>
      <c r="B24" s="33">
        <v>76676590.17</v>
      </c>
      <c r="C24" s="33">
        <v>54587764.91</v>
      </c>
      <c r="D24" s="30" t="s">
        <v>50</v>
      </c>
      <c r="E24" s="33"/>
      <c r="F24" s="34"/>
      <c r="G24" s="22"/>
    </row>
    <row r="25" spans="1:7" s="1" customFormat="1" ht="12.75" customHeight="1">
      <c r="A25" s="29" t="s">
        <v>53</v>
      </c>
      <c r="B25" s="33"/>
      <c r="C25" s="33"/>
      <c r="D25" s="30" t="s">
        <v>136</v>
      </c>
      <c r="E25" s="33"/>
      <c r="F25" s="34"/>
      <c r="G25" s="22"/>
    </row>
    <row r="26" spans="1:7" s="1" customFormat="1" ht="12.75" customHeight="1">
      <c r="A26" s="29" t="s">
        <v>55</v>
      </c>
      <c r="B26" s="33">
        <v>35338618.96</v>
      </c>
      <c r="C26" s="33">
        <v>37969105.59</v>
      </c>
      <c r="D26" s="30" t="s">
        <v>12</v>
      </c>
      <c r="E26" s="33">
        <v>97141334.57</v>
      </c>
      <c r="F26" s="34">
        <v>66916714.47999999</v>
      </c>
      <c r="G26" s="22"/>
    </row>
    <row r="27" spans="1:7" s="1" customFormat="1" ht="12.75" customHeight="1">
      <c r="A27" s="29" t="s">
        <v>16</v>
      </c>
      <c r="B27" s="33">
        <v>10830999.04</v>
      </c>
      <c r="C27" s="33">
        <v>9787882.85</v>
      </c>
      <c r="D27" s="37" t="s">
        <v>14</v>
      </c>
      <c r="E27" s="33">
        <f>SUM(E6:E26)</f>
        <v>25922980008.1</v>
      </c>
      <c r="F27" s="34">
        <f>SUM(F6:F26)</f>
        <v>24276194309.81342</v>
      </c>
      <c r="G27" s="22"/>
    </row>
    <row r="28" spans="1:7" s="1" customFormat="1" ht="12.75" customHeight="1">
      <c r="A28" s="29" t="s">
        <v>17</v>
      </c>
      <c r="B28" s="33"/>
      <c r="C28" s="33"/>
      <c r="D28" s="30" t="s">
        <v>52</v>
      </c>
      <c r="E28" s="33"/>
      <c r="F28" s="34"/>
      <c r="G28" s="22"/>
    </row>
    <row r="29" spans="1:7" s="1" customFormat="1" ht="12.75" customHeight="1">
      <c r="A29" s="29" t="s">
        <v>58</v>
      </c>
      <c r="B29" s="33">
        <v>249506484.32</v>
      </c>
      <c r="C29" s="33">
        <v>226938976.26</v>
      </c>
      <c r="D29" s="30" t="s">
        <v>54</v>
      </c>
      <c r="E29" s="33">
        <v>996778772</v>
      </c>
      <c r="F29" s="34">
        <v>997359416</v>
      </c>
      <c r="G29" s="22"/>
    </row>
    <row r="30" spans="1:7" s="1" customFormat="1" ht="12.75" customHeight="1">
      <c r="A30" s="29" t="s">
        <v>59</v>
      </c>
      <c r="B30" s="33"/>
      <c r="C30" s="33"/>
      <c r="D30" s="30" t="s">
        <v>56</v>
      </c>
      <c r="E30" s="33">
        <v>349129839</v>
      </c>
      <c r="F30" s="34">
        <v>349710483</v>
      </c>
      <c r="G30" s="22"/>
    </row>
    <row r="31" spans="1:7" s="1" customFormat="1" ht="12.75" customHeight="1">
      <c r="A31" s="29" t="s">
        <v>148</v>
      </c>
      <c r="B31" s="33"/>
      <c r="C31" s="33"/>
      <c r="D31" s="30" t="s">
        <v>57</v>
      </c>
      <c r="E31" s="33">
        <v>647648933</v>
      </c>
      <c r="F31" s="34">
        <v>647648933</v>
      </c>
      <c r="G31" s="22"/>
    </row>
    <row r="32" spans="1:7" s="1" customFormat="1" ht="12.75" customHeight="1">
      <c r="A32" s="29" t="s">
        <v>21</v>
      </c>
      <c r="B32" s="33">
        <v>2097497.08</v>
      </c>
      <c r="C32" s="33"/>
      <c r="D32" s="30" t="s">
        <v>149</v>
      </c>
      <c r="E32" s="33"/>
      <c r="F32" s="34"/>
      <c r="G32" s="22"/>
    </row>
    <row r="33" spans="1:7" s="1" customFormat="1" ht="12.75" customHeight="1">
      <c r="A33" s="29"/>
      <c r="B33" s="33"/>
      <c r="C33" s="33"/>
      <c r="D33" s="30" t="s">
        <v>150</v>
      </c>
      <c r="E33" s="33"/>
      <c r="F33" s="34"/>
      <c r="G33" s="22"/>
    </row>
    <row r="34" spans="1:7" s="1" customFormat="1" ht="12.75" customHeight="1">
      <c r="A34" s="29"/>
      <c r="B34" s="33"/>
      <c r="C34" s="33"/>
      <c r="D34" s="30" t="s">
        <v>151</v>
      </c>
      <c r="E34" s="33"/>
      <c r="F34" s="34"/>
      <c r="G34" s="22"/>
    </row>
    <row r="35" spans="1:7" s="1" customFormat="1" ht="12.75" customHeight="1">
      <c r="A35" s="29"/>
      <c r="B35" s="33"/>
      <c r="C35" s="33"/>
      <c r="D35" s="30" t="s">
        <v>18</v>
      </c>
      <c r="E35" s="33">
        <v>323520066.33</v>
      </c>
      <c r="F35" s="34">
        <v>323520066.31</v>
      </c>
      <c r="G35" s="22"/>
    </row>
    <row r="36" spans="1:7" s="1" customFormat="1" ht="12.75" customHeight="1">
      <c r="A36" s="29"/>
      <c r="B36" s="33"/>
      <c r="C36" s="33"/>
      <c r="D36" s="30" t="s">
        <v>19</v>
      </c>
      <c r="E36" s="33"/>
      <c r="F36" s="34"/>
      <c r="G36" s="22"/>
    </row>
    <row r="37" spans="1:7" s="1" customFormat="1" ht="12.75" customHeight="1">
      <c r="A37" s="29"/>
      <c r="B37" s="33"/>
      <c r="C37" s="33"/>
      <c r="D37" s="30" t="s">
        <v>141</v>
      </c>
      <c r="E37" s="33">
        <v>-30441589.66</v>
      </c>
      <c r="F37" s="34">
        <v>-14472952.19</v>
      </c>
      <c r="G37" s="22"/>
    </row>
    <row r="38" spans="1:7" s="1" customFormat="1" ht="12.75" customHeight="1">
      <c r="A38" s="29"/>
      <c r="B38" s="33"/>
      <c r="C38" s="33"/>
      <c r="D38" s="30" t="s">
        <v>20</v>
      </c>
      <c r="E38" s="33">
        <v>438569404.54</v>
      </c>
      <c r="F38" s="34">
        <v>399100289.95000005</v>
      </c>
      <c r="G38" s="22"/>
    </row>
    <row r="39" spans="1:7" s="1" customFormat="1" ht="12.75" customHeight="1">
      <c r="A39" s="29"/>
      <c r="B39" s="33"/>
      <c r="C39" s="33"/>
      <c r="D39" s="38" t="s">
        <v>60</v>
      </c>
      <c r="E39" s="33">
        <v>659374340.84</v>
      </c>
      <c r="F39" s="34">
        <v>619206426.25</v>
      </c>
      <c r="G39" s="22"/>
    </row>
    <row r="40" spans="1:7" s="1" customFormat="1" ht="12.75" customHeight="1">
      <c r="A40" s="29"/>
      <c r="B40" s="33"/>
      <c r="C40" s="33"/>
      <c r="D40" s="30" t="s">
        <v>22</v>
      </c>
      <c r="E40" s="33">
        <v>997535285.04</v>
      </c>
      <c r="F40" s="34">
        <v>734029456.946575</v>
      </c>
      <c r="G40" s="22"/>
    </row>
    <row r="41" spans="1:7" s="1" customFormat="1" ht="12.75" customHeight="1">
      <c r="A41" s="29"/>
      <c r="B41" s="33"/>
      <c r="C41" s="33"/>
      <c r="D41" s="37" t="s">
        <v>61</v>
      </c>
      <c r="E41" s="33">
        <f>E29+E35+E37+E38+E39+E40</f>
        <v>3385336279.0899997</v>
      </c>
      <c r="F41" s="34">
        <f>F29+F35+F37+F38+F39+F40</f>
        <v>3058742703.266575</v>
      </c>
      <c r="G41" s="22"/>
    </row>
    <row r="42" spans="1:7" s="2" customFormat="1" ht="12.75" customHeight="1" thickBot="1">
      <c r="A42" s="39" t="s">
        <v>23</v>
      </c>
      <c r="B42" s="40">
        <f>SUM(B6:B38)</f>
        <v>29308316287.19</v>
      </c>
      <c r="C42" s="40">
        <f>SUM(C6:C38)</f>
        <v>27334937013.079994</v>
      </c>
      <c r="D42" s="41" t="s">
        <v>24</v>
      </c>
      <c r="E42" s="40">
        <f>E27+E41</f>
        <v>29308316287.19</v>
      </c>
      <c r="F42" s="42">
        <f>F27+F41</f>
        <v>27334937013.079994</v>
      </c>
      <c r="G42" s="23"/>
    </row>
    <row r="43" spans="1:6" ht="18" customHeight="1">
      <c r="A43" s="7" t="s">
        <v>161</v>
      </c>
      <c r="B43" s="8"/>
      <c r="C43" s="9" t="s">
        <v>162</v>
      </c>
      <c r="D43" s="8"/>
      <c r="E43" s="25" t="s">
        <v>137</v>
      </c>
      <c r="F43" s="7"/>
    </row>
    <row r="46" spans="5:6" ht="14.25">
      <c r="E46" s="19">
        <f>B42-E42</f>
        <v>0</v>
      </c>
      <c r="F46" s="20">
        <f>C42-F42</f>
        <v>0</v>
      </c>
    </row>
  </sheetData>
  <sheetProtection/>
  <mergeCells count="3">
    <mergeCell ref="A1:F1"/>
    <mergeCell ref="C3:D3"/>
    <mergeCell ref="A2:F2"/>
  </mergeCells>
  <printOptions horizontalCentered="1" vertic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0">
      <selection activeCell="F44" sqref="F44"/>
    </sheetView>
  </sheetViews>
  <sheetFormatPr defaultColWidth="9.00390625" defaultRowHeight="14.25"/>
  <cols>
    <col min="1" max="1" width="36.75390625" style="0" customWidth="1"/>
    <col min="2" max="2" width="16.25390625" style="0" customWidth="1"/>
    <col min="3" max="3" width="15.625" style="0" customWidth="1"/>
    <col min="4" max="4" width="29.875" style="0" customWidth="1"/>
    <col min="5" max="5" width="17.375" style="0" customWidth="1"/>
    <col min="6" max="6" width="16.875" style="0" customWidth="1"/>
    <col min="7" max="7" width="9.00390625" style="21" customWidth="1"/>
  </cols>
  <sheetData>
    <row r="1" spans="1:6" ht="27" customHeight="1">
      <c r="A1" s="73" t="s">
        <v>62</v>
      </c>
      <c r="B1" s="73"/>
      <c r="C1" s="73"/>
      <c r="D1" s="73"/>
      <c r="E1" s="73"/>
      <c r="F1" s="73"/>
    </row>
    <row r="2" spans="1:6" ht="19.5" customHeight="1">
      <c r="A2" s="76" t="s">
        <v>157</v>
      </c>
      <c r="B2" s="76"/>
      <c r="C2" s="76"/>
      <c r="D2" s="76"/>
      <c r="E2" s="76"/>
      <c r="F2" s="76"/>
    </row>
    <row r="3" spans="1:6" ht="24" customHeight="1" thickBot="1">
      <c r="A3" s="3" t="s">
        <v>159</v>
      </c>
      <c r="B3" s="3"/>
      <c r="C3" s="3"/>
      <c r="D3" s="3"/>
      <c r="E3" s="3"/>
      <c r="F3" s="6" t="s">
        <v>74</v>
      </c>
    </row>
    <row r="4" spans="1:6" ht="23.25" customHeight="1">
      <c r="A4" s="43" t="s">
        <v>63</v>
      </c>
      <c r="B4" s="44" t="s">
        <v>132</v>
      </c>
      <c r="C4" s="44" t="s">
        <v>131</v>
      </c>
      <c r="D4" s="44" t="s">
        <v>63</v>
      </c>
      <c r="E4" s="44" t="s">
        <v>132</v>
      </c>
      <c r="F4" s="45" t="s">
        <v>131</v>
      </c>
    </row>
    <row r="5" spans="1:6" ht="23.25" customHeight="1">
      <c r="A5" s="29" t="s">
        <v>64</v>
      </c>
      <c r="B5" s="33">
        <f>B6+B9+B12+B14+B15+B16</f>
        <v>1063594258.51</v>
      </c>
      <c r="C5" s="33">
        <f>C6+C9+C12+C14+C15+C16</f>
        <v>979009798.97</v>
      </c>
      <c r="D5" s="46" t="s">
        <v>67</v>
      </c>
      <c r="E5" s="33">
        <v>161153081.63</v>
      </c>
      <c r="F5" s="34">
        <v>109186456.16</v>
      </c>
    </row>
    <row r="6" spans="1:6" ht="23.25" customHeight="1">
      <c r="A6" s="29" t="s">
        <v>66</v>
      </c>
      <c r="B6" s="33">
        <f>B7-B8</f>
        <v>742370284.49</v>
      </c>
      <c r="C6" s="33">
        <f>C7-C8</f>
        <v>741641071.8800001</v>
      </c>
      <c r="D6" s="46" t="s">
        <v>25</v>
      </c>
      <c r="E6" s="33"/>
      <c r="F6" s="34"/>
    </row>
    <row r="7" spans="1:6" ht="23.25" customHeight="1">
      <c r="A7" s="29" t="s">
        <v>75</v>
      </c>
      <c r="B7" s="33">
        <v>1308678773.96</v>
      </c>
      <c r="C7" s="33">
        <v>1195473532.92</v>
      </c>
      <c r="D7" s="46" t="s">
        <v>68</v>
      </c>
      <c r="E7" s="33">
        <f>B5-B19</f>
        <v>574771402.51</v>
      </c>
      <c r="F7" s="34">
        <f>C5-C19</f>
        <v>528966533.4100001</v>
      </c>
    </row>
    <row r="8" spans="1:6" ht="23.25" customHeight="1">
      <c r="A8" s="29" t="s">
        <v>76</v>
      </c>
      <c r="B8" s="33">
        <v>566308489.47</v>
      </c>
      <c r="C8" s="33">
        <v>453832461.04</v>
      </c>
      <c r="D8" s="46" t="s">
        <v>80</v>
      </c>
      <c r="E8" s="33">
        <v>8523860.59</v>
      </c>
      <c r="F8" s="34">
        <v>1024293.9</v>
      </c>
    </row>
    <row r="9" spans="1:6" ht="23.25" customHeight="1">
      <c r="A9" s="29" t="s">
        <v>69</v>
      </c>
      <c r="B9" s="33">
        <f>B10-B11</f>
        <v>65432922.62</v>
      </c>
      <c r="C9" s="33">
        <f>C10-C11</f>
        <v>18811585.93</v>
      </c>
      <c r="D9" s="46" t="s">
        <v>81</v>
      </c>
      <c r="E9" s="33">
        <v>7815319.0200000005</v>
      </c>
      <c r="F9" s="34">
        <v>19208035.39</v>
      </c>
    </row>
    <row r="10" spans="1:6" ht="23.25" customHeight="1">
      <c r="A10" s="29" t="s">
        <v>77</v>
      </c>
      <c r="B10" s="33">
        <v>75978743.8</v>
      </c>
      <c r="C10" s="33">
        <v>29038664.61</v>
      </c>
      <c r="D10" s="46" t="s">
        <v>70</v>
      </c>
      <c r="E10" s="33">
        <f>E7+E8-E9</f>
        <v>575479944.08</v>
      </c>
      <c r="F10" s="34">
        <f>F7+F8-F9</f>
        <v>510782791.9200001</v>
      </c>
    </row>
    <row r="11" spans="1:6" ht="23.25" customHeight="1">
      <c r="A11" s="29" t="s">
        <v>78</v>
      </c>
      <c r="B11" s="33">
        <v>10545821.18</v>
      </c>
      <c r="C11" s="33">
        <v>10227078.68</v>
      </c>
      <c r="D11" s="46" t="s">
        <v>82</v>
      </c>
      <c r="E11" s="33">
        <v>125329223.03</v>
      </c>
      <c r="F11" s="34">
        <v>118559449.213425</v>
      </c>
    </row>
    <row r="12" spans="1:6" ht="23.25" customHeight="1">
      <c r="A12" s="29" t="s">
        <v>71</v>
      </c>
      <c r="B12" s="33">
        <v>258005051.4</v>
      </c>
      <c r="C12" s="33">
        <v>228482899.75</v>
      </c>
      <c r="D12" s="46" t="s">
        <v>26</v>
      </c>
      <c r="E12" s="33">
        <f>E10-E11</f>
        <v>450150721.0500001</v>
      </c>
      <c r="F12" s="34">
        <f>F10-F11</f>
        <v>392223342.7065751</v>
      </c>
    </row>
    <row r="13" spans="1:6" ht="24.75" customHeight="1">
      <c r="A13" s="29" t="s">
        <v>79</v>
      </c>
      <c r="B13" s="33"/>
      <c r="C13" s="33"/>
      <c r="D13" s="62" t="s">
        <v>154</v>
      </c>
      <c r="E13" s="33">
        <f>E12</f>
        <v>450150721.0500001</v>
      </c>
      <c r="F13" s="34">
        <f>F12</f>
        <v>392223342.7065751</v>
      </c>
    </row>
    <row r="14" spans="1:6" ht="28.5" customHeight="1">
      <c r="A14" s="29" t="s">
        <v>135</v>
      </c>
      <c r="B14" s="33">
        <v>-2896927.89</v>
      </c>
      <c r="C14" s="33">
        <v>-12915851.07</v>
      </c>
      <c r="D14" s="61" t="s">
        <v>155</v>
      </c>
      <c r="E14" s="33"/>
      <c r="F14" s="34"/>
    </row>
    <row r="15" spans="1:6" ht="28.5" customHeight="1">
      <c r="A15" s="29" t="s">
        <v>72</v>
      </c>
      <c r="B15" s="33">
        <v>-964590.49</v>
      </c>
      <c r="C15" s="33">
        <v>2179286.48</v>
      </c>
      <c r="D15" s="46" t="s">
        <v>143</v>
      </c>
      <c r="E15" s="33">
        <v>-15968637.469999999</v>
      </c>
      <c r="F15" s="34">
        <v>-15313448.98</v>
      </c>
    </row>
    <row r="16" spans="1:6" ht="28.5" customHeight="1">
      <c r="A16" s="29" t="s">
        <v>73</v>
      </c>
      <c r="B16" s="33">
        <v>1647518.38</v>
      </c>
      <c r="C16" s="33">
        <v>810806</v>
      </c>
      <c r="D16" s="61" t="s">
        <v>146</v>
      </c>
      <c r="E16" s="33"/>
      <c r="F16" s="34"/>
    </row>
    <row r="17" spans="1:6" ht="28.5" customHeight="1">
      <c r="A17" s="29" t="s">
        <v>152</v>
      </c>
      <c r="B17" s="33"/>
      <c r="C17" s="33"/>
      <c r="D17" s="61" t="s">
        <v>147</v>
      </c>
      <c r="E17" s="33">
        <v>-15968637.469999999</v>
      </c>
      <c r="F17" s="34">
        <v>-15313448.98</v>
      </c>
    </row>
    <row r="18" spans="1:6" ht="23.25" customHeight="1">
      <c r="A18" s="29" t="s">
        <v>153</v>
      </c>
      <c r="B18" s="33"/>
      <c r="C18" s="33"/>
      <c r="D18" s="46" t="s">
        <v>144</v>
      </c>
      <c r="E18" s="33">
        <f>E13+E15</f>
        <v>434182083.58000004</v>
      </c>
      <c r="F18" s="34">
        <f>F13+F15</f>
        <v>376909893.7265751</v>
      </c>
    </row>
    <row r="19" spans="1:6" ht="23.25" customHeight="1">
      <c r="A19" s="29" t="s">
        <v>27</v>
      </c>
      <c r="B19" s="33">
        <f>B20+B21+E5+E6</f>
        <v>488822856</v>
      </c>
      <c r="C19" s="33">
        <f>C20+C21+F5+F6</f>
        <v>450043265.55999994</v>
      </c>
      <c r="D19" s="46" t="s">
        <v>142</v>
      </c>
      <c r="E19" s="33"/>
      <c r="F19" s="34"/>
    </row>
    <row r="20" spans="1:6" ht="23.25" customHeight="1">
      <c r="A20" s="29" t="s">
        <v>145</v>
      </c>
      <c r="B20" s="33">
        <v>6663827.25</v>
      </c>
      <c r="C20" s="33">
        <v>18597608.76</v>
      </c>
      <c r="D20" s="46" t="s">
        <v>83</v>
      </c>
      <c r="E20" s="33"/>
      <c r="F20" s="34"/>
    </row>
    <row r="21" spans="1:6" ht="23.25" customHeight="1" thickBot="1">
      <c r="A21" s="63" t="s">
        <v>65</v>
      </c>
      <c r="B21" s="47">
        <v>321005947.12</v>
      </c>
      <c r="C21" s="47">
        <v>322259200.64</v>
      </c>
      <c r="D21" s="48" t="s">
        <v>84</v>
      </c>
      <c r="E21" s="47"/>
      <c r="F21" s="49"/>
    </row>
    <row r="22" spans="1:6" ht="23.25" customHeight="1">
      <c r="A22" s="10" t="s">
        <v>163</v>
      </c>
      <c r="B22" s="8"/>
      <c r="C22" s="9" t="s">
        <v>162</v>
      </c>
      <c r="D22" s="8"/>
      <c r="E22" s="10"/>
      <c r="F22" s="24" t="s">
        <v>164</v>
      </c>
    </row>
    <row r="36" ht="15" thickBot="1"/>
    <row r="37" ht="15" thickBot="1">
      <c r="F37" s="70">
        <v>392223342.71</v>
      </c>
    </row>
    <row r="38" ht="15" thickBot="1">
      <c r="F38" s="71">
        <v>109186456.16</v>
      </c>
    </row>
    <row r="39" ht="15" thickBot="1">
      <c r="F39" s="72"/>
    </row>
    <row r="40" ht="15" thickBot="1">
      <c r="F40" s="71">
        <v>23479864</v>
      </c>
    </row>
    <row r="41" ht="15" thickBot="1">
      <c r="F41" s="71">
        <v>2741543.36</v>
      </c>
    </row>
    <row r="42" ht="15" thickBot="1">
      <c r="F42" s="71">
        <v>9615920.76</v>
      </c>
    </row>
    <row r="43" ht="15" thickBot="1">
      <c r="F43" s="71">
        <v>5774.85</v>
      </c>
    </row>
    <row r="44" ht="15" thickBot="1">
      <c r="F44" s="71">
        <v>-2179286.48</v>
      </c>
    </row>
    <row r="45" ht="15" thickBot="1">
      <c r="F45" s="71">
        <v>-215567048.68</v>
      </c>
    </row>
    <row r="46" ht="15" thickBot="1">
      <c r="F46" s="71">
        <v>-18085878.73</v>
      </c>
    </row>
    <row r="47" ht="15" thickBot="1">
      <c r="F47" s="71">
        <v>-1425917.45</v>
      </c>
    </row>
    <row r="48" ht="15" thickBot="1">
      <c r="F48" s="71">
        <v>17308182.14</v>
      </c>
    </row>
    <row r="49" ht="15" thickBot="1">
      <c r="F49" s="71">
        <v>2048062828.03</v>
      </c>
    </row>
  </sheetData>
  <sheetProtection/>
  <mergeCells count="2">
    <mergeCell ref="A1:F1"/>
    <mergeCell ref="A2:F2"/>
  </mergeCells>
  <printOptions horizontalCentered="1" verticalCentered="1"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25.75390625" defaultRowHeight="14.25"/>
  <cols>
    <col min="1" max="1" width="32.50390625" style="12" customWidth="1"/>
    <col min="2" max="2" width="17.25390625" style="12" customWidth="1"/>
    <col min="3" max="3" width="16.375" style="12" customWidth="1"/>
    <col min="4" max="4" width="31.50390625" style="12" customWidth="1"/>
    <col min="5" max="5" width="17.625" style="12" customWidth="1"/>
    <col min="6" max="6" width="17.25390625" style="12" customWidth="1"/>
    <col min="7" max="16384" width="25.75390625" style="12" customWidth="1"/>
  </cols>
  <sheetData>
    <row r="1" spans="1:6" ht="20.25">
      <c r="A1" s="77" t="s">
        <v>129</v>
      </c>
      <c r="B1" s="77"/>
      <c r="C1" s="77"/>
      <c r="D1" s="77"/>
      <c r="E1" s="77"/>
      <c r="F1" s="77"/>
    </row>
    <row r="2" spans="1:6" s="16" customFormat="1" ht="6" customHeight="1">
      <c r="A2" s="13" t="s">
        <v>86</v>
      </c>
      <c r="B2" s="14"/>
      <c r="C2" s="78"/>
      <c r="D2" s="78"/>
      <c r="E2" s="14"/>
      <c r="F2" s="15"/>
    </row>
    <row r="3" spans="1:6" s="17" customFormat="1" ht="15.75" customHeight="1" thickBot="1">
      <c r="A3" s="79" t="s">
        <v>160</v>
      </c>
      <c r="B3" s="79"/>
      <c r="C3" s="80" t="s">
        <v>158</v>
      </c>
      <c r="D3" s="80"/>
      <c r="F3" s="18" t="s">
        <v>87</v>
      </c>
    </row>
    <row r="4" spans="1:6" s="17" customFormat="1" ht="21.75" customHeight="1">
      <c r="A4" s="50" t="s">
        <v>130</v>
      </c>
      <c r="B4" s="44" t="s">
        <v>132</v>
      </c>
      <c r="C4" s="44" t="s">
        <v>131</v>
      </c>
      <c r="D4" s="51" t="s">
        <v>130</v>
      </c>
      <c r="E4" s="44" t="s">
        <v>132</v>
      </c>
      <c r="F4" s="45" t="s">
        <v>131</v>
      </c>
    </row>
    <row r="5" spans="1:6" s="17" customFormat="1" ht="24.75" customHeight="1">
      <c r="A5" s="52" t="s">
        <v>88</v>
      </c>
      <c r="B5" s="54"/>
      <c r="C5" s="54"/>
      <c r="D5" s="54" t="s">
        <v>89</v>
      </c>
      <c r="E5" s="64">
        <v>31833176.14</v>
      </c>
      <c r="F5" s="68">
        <v>36367887.71</v>
      </c>
    </row>
    <row r="6" spans="1:6" s="17" customFormat="1" ht="16.5" customHeight="1">
      <c r="A6" s="52" t="s">
        <v>90</v>
      </c>
      <c r="B6" s="64">
        <v>1917971326.6300013</v>
      </c>
      <c r="C6" s="64">
        <v>2525075265.62</v>
      </c>
      <c r="D6" s="54" t="s">
        <v>91</v>
      </c>
      <c r="E6" s="54"/>
      <c r="F6" s="55"/>
    </row>
    <row r="7" spans="1:6" s="17" customFormat="1" ht="16.5" customHeight="1">
      <c r="A7" s="52" t="s">
        <v>92</v>
      </c>
      <c r="B7" s="64"/>
      <c r="C7" s="64">
        <v>-100000000</v>
      </c>
      <c r="D7" s="53" t="s">
        <v>93</v>
      </c>
      <c r="E7" s="67">
        <f>B25+E5+E6</f>
        <v>2314380947.6699996</v>
      </c>
      <c r="F7" s="67">
        <f>C25+F5+F6</f>
        <v>8190778154.57</v>
      </c>
    </row>
    <row r="8" spans="1:6" s="17" customFormat="1" ht="16.5" customHeight="1">
      <c r="A8" s="52" t="s">
        <v>94</v>
      </c>
      <c r="B8" s="64">
        <v>493423880</v>
      </c>
      <c r="C8" s="64">
        <v>106576120</v>
      </c>
      <c r="D8" s="53" t="s">
        <v>95</v>
      </c>
      <c r="E8" s="67">
        <f>B24-E7</f>
        <v>190061139.44000053</v>
      </c>
      <c r="F8" s="67">
        <f>C24-F7</f>
        <v>-2342719060.789999</v>
      </c>
    </row>
    <row r="9" spans="1:6" s="17" customFormat="1" ht="16.5" customHeight="1">
      <c r="A9" s="52" t="s">
        <v>96</v>
      </c>
      <c r="B9" s="64">
        <v>1384657517.76</v>
      </c>
      <c r="C9" s="64">
        <v>1218070512.67</v>
      </c>
      <c r="D9" s="54" t="s">
        <v>97</v>
      </c>
      <c r="E9" s="54"/>
      <c r="F9" s="55"/>
    </row>
    <row r="10" spans="1:6" s="17" customFormat="1" ht="16.5" customHeight="1">
      <c r="A10" s="52" t="s">
        <v>98</v>
      </c>
      <c r="B10" s="64">
        <v>17141181.939999998</v>
      </c>
      <c r="C10" s="64">
        <v>25584966.9</v>
      </c>
      <c r="D10" s="54" t="s">
        <v>99</v>
      </c>
      <c r="E10" s="54"/>
      <c r="F10" s="68">
        <v>198460897.71</v>
      </c>
    </row>
    <row r="11" spans="1:6" s="17" customFormat="1" ht="24.75" customHeight="1">
      <c r="A11" s="56" t="s">
        <v>100</v>
      </c>
      <c r="B11" s="65">
        <f>SUM(B6:B10)</f>
        <v>3813193906.3300014</v>
      </c>
      <c r="C11" s="65">
        <f>SUM(C6:C10)</f>
        <v>3775306865.19</v>
      </c>
      <c r="D11" s="54" t="s">
        <v>101</v>
      </c>
      <c r="E11" s="57"/>
      <c r="F11" s="69"/>
    </row>
    <row r="12" spans="1:6" s="17" customFormat="1" ht="16.5" customHeight="1">
      <c r="A12" s="52" t="s">
        <v>102</v>
      </c>
      <c r="B12" s="64">
        <v>822426950.5400009</v>
      </c>
      <c r="C12" s="64">
        <v>775161740.43</v>
      </c>
      <c r="D12" s="54" t="s">
        <v>103</v>
      </c>
      <c r="E12" s="57"/>
      <c r="F12" s="69">
        <v>392396400</v>
      </c>
    </row>
    <row r="13" spans="1:6" s="17" customFormat="1" ht="16.5" customHeight="1">
      <c r="A13" s="52" t="s">
        <v>104</v>
      </c>
      <c r="B13" s="64">
        <v>1235932047.7599998</v>
      </c>
      <c r="C13" s="64">
        <v>-222983379.91</v>
      </c>
      <c r="D13" s="54" t="s">
        <v>105</v>
      </c>
      <c r="E13" s="57"/>
      <c r="F13" s="69">
        <v>323520067.47</v>
      </c>
    </row>
    <row r="14" spans="1:6" s="17" customFormat="1" ht="16.5" customHeight="1">
      <c r="A14" s="52" t="s">
        <v>106</v>
      </c>
      <c r="B14" s="64">
        <v>576854310.65</v>
      </c>
      <c r="C14" s="64">
        <v>297873935.23</v>
      </c>
      <c r="D14" s="53" t="s">
        <v>107</v>
      </c>
      <c r="E14" s="68">
        <f>E10+E12+E13</f>
        <v>0</v>
      </c>
      <c r="F14" s="68">
        <f>F10+F12+F13</f>
        <v>914377365.1800001</v>
      </c>
    </row>
    <row r="15" spans="1:6" s="17" customFormat="1" ht="16.5" customHeight="1">
      <c r="A15" s="52" t="s">
        <v>108</v>
      </c>
      <c r="B15" s="64">
        <v>217593800.91</v>
      </c>
      <c r="C15" s="64">
        <v>94223412.17</v>
      </c>
      <c r="D15" s="54" t="s">
        <v>109</v>
      </c>
      <c r="E15" s="64"/>
      <c r="F15" s="55"/>
    </row>
    <row r="16" spans="1:6" s="17" customFormat="1" ht="24.75" customHeight="1">
      <c r="A16" s="52" t="s">
        <v>110</v>
      </c>
      <c r="B16" s="64">
        <v>260715882.34</v>
      </c>
      <c r="C16" s="64">
        <v>219016340.2</v>
      </c>
      <c r="D16" s="54" t="s">
        <v>111</v>
      </c>
      <c r="E16" s="64">
        <v>107706663.78</v>
      </c>
      <c r="F16" s="68">
        <v>155955078.43</v>
      </c>
    </row>
    <row r="17" spans="1:6" s="17" customFormat="1" ht="24.75" customHeight="1">
      <c r="A17" s="52" t="s">
        <v>112</v>
      </c>
      <c r="B17" s="64">
        <v>196046994.55</v>
      </c>
      <c r="C17" s="64">
        <v>246649036.4</v>
      </c>
      <c r="D17" s="54" t="s">
        <v>113</v>
      </c>
      <c r="E17" s="54"/>
      <c r="F17" s="55"/>
    </row>
    <row r="18" spans="1:6" s="17" customFormat="1" ht="16.5" customHeight="1">
      <c r="A18" s="56" t="s">
        <v>114</v>
      </c>
      <c r="B18" s="65">
        <f>SUM(B12:B17)</f>
        <v>3309569986.750001</v>
      </c>
      <c r="C18" s="65">
        <f>SUM(C12:C17)</f>
        <v>1409941084.52</v>
      </c>
      <c r="D18" s="54" t="s">
        <v>115</v>
      </c>
      <c r="E18" s="64">
        <v>991396400</v>
      </c>
      <c r="F18" s="55"/>
    </row>
    <row r="19" spans="1:6" s="17" customFormat="1" ht="16.5" customHeight="1">
      <c r="A19" s="56" t="s">
        <v>116</v>
      </c>
      <c r="B19" s="65">
        <f>B11-B18</f>
        <v>503623919.5800004</v>
      </c>
      <c r="C19" s="65">
        <f>C11-C18</f>
        <v>2365365780.67</v>
      </c>
      <c r="D19" s="53" t="s">
        <v>117</v>
      </c>
      <c r="E19" s="67">
        <f>E16+E18+E15</f>
        <v>1099103063.78</v>
      </c>
      <c r="F19" s="67">
        <f>F16+F18</f>
        <v>155955078.43</v>
      </c>
    </row>
    <row r="20" spans="1:6" s="17" customFormat="1" ht="16.5" customHeight="1">
      <c r="A20" s="52" t="s">
        <v>118</v>
      </c>
      <c r="B20" s="54"/>
      <c r="C20" s="54"/>
      <c r="D20" s="53" t="s">
        <v>119</v>
      </c>
      <c r="E20" s="67">
        <f>E14-E19</f>
        <v>-1099103063.78</v>
      </c>
      <c r="F20" s="67">
        <f>F14-F19</f>
        <v>758422286.75</v>
      </c>
    </row>
    <row r="21" spans="1:6" s="17" customFormat="1" ht="21.75" customHeight="1">
      <c r="A21" s="52" t="s">
        <v>120</v>
      </c>
      <c r="B21" s="64">
        <v>2373822012.13</v>
      </c>
      <c r="C21" s="64">
        <v>5634137638.41</v>
      </c>
      <c r="D21" s="54" t="s">
        <v>121</v>
      </c>
      <c r="E21" s="64">
        <v>-964590.49</v>
      </c>
      <c r="F21" s="68">
        <v>2179286.48</v>
      </c>
    </row>
    <row r="22" spans="1:6" s="17" customFormat="1" ht="16.5" customHeight="1">
      <c r="A22" s="52" t="s">
        <v>122</v>
      </c>
      <c r="B22" s="64">
        <v>130620074.98</v>
      </c>
      <c r="C22" s="64">
        <v>112120968.81</v>
      </c>
      <c r="D22" s="54" t="s">
        <v>123</v>
      </c>
      <c r="E22" s="67">
        <f>B19+E8+E20+E21</f>
        <v>-406382595.24999905</v>
      </c>
      <c r="F22" s="67">
        <f>C19+F8+F20+F21</f>
        <v>783248293.1100011</v>
      </c>
    </row>
    <row r="23" spans="1:6" s="17" customFormat="1" ht="16.5" customHeight="1">
      <c r="A23" s="52" t="s">
        <v>124</v>
      </c>
      <c r="B23" s="54"/>
      <c r="C23" s="64">
        <v>101800486.56</v>
      </c>
      <c r="D23" s="54" t="s">
        <v>125</v>
      </c>
      <c r="E23" s="65">
        <f>F24</f>
        <v>2458045859.460001</v>
      </c>
      <c r="F23" s="68">
        <v>1674797566.35</v>
      </c>
    </row>
    <row r="24" spans="1:6" s="17" customFormat="1" ht="16.5" customHeight="1">
      <c r="A24" s="56" t="s">
        <v>126</v>
      </c>
      <c r="B24" s="65">
        <f>SUM(B21:B23)</f>
        <v>2504442087.11</v>
      </c>
      <c r="C24" s="65">
        <f>SUM(C21:C23)</f>
        <v>5848059093.780001</v>
      </c>
      <c r="D24" s="54" t="s">
        <v>127</v>
      </c>
      <c r="E24" s="65">
        <f>E22+E23</f>
        <v>2051663264.210002</v>
      </c>
      <c r="F24" s="67">
        <f>F22+F23</f>
        <v>2458045859.460001</v>
      </c>
    </row>
    <row r="25" spans="1:6" s="17" customFormat="1" ht="16.5" customHeight="1" thickBot="1">
      <c r="A25" s="58" t="s">
        <v>128</v>
      </c>
      <c r="B25" s="66">
        <v>2282547771.5299997</v>
      </c>
      <c r="C25" s="66">
        <v>8154410266.86</v>
      </c>
      <c r="D25" s="59"/>
      <c r="E25" s="59"/>
      <c r="F25" s="60"/>
    </row>
    <row r="26" spans="1:6" ht="14.25" customHeight="1">
      <c r="A26" s="7" t="s">
        <v>165</v>
      </c>
      <c r="B26" s="8"/>
      <c r="C26" s="9" t="s">
        <v>162</v>
      </c>
      <c r="D26" s="8"/>
      <c r="E26" s="11" t="s">
        <v>166</v>
      </c>
      <c r="F26" s="12"/>
    </row>
  </sheetData>
  <sheetProtection/>
  <mergeCells count="4">
    <mergeCell ref="A1:F1"/>
    <mergeCell ref="C2:D2"/>
    <mergeCell ref="A3:B3"/>
    <mergeCell ref="C3:D3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LT</cp:lastModifiedBy>
  <cp:lastPrinted>2018-05-16T06:26:28Z</cp:lastPrinted>
  <dcterms:created xsi:type="dcterms:W3CDTF">2011-12-08T07:37:18Z</dcterms:created>
  <dcterms:modified xsi:type="dcterms:W3CDTF">2018-06-19T23:45:06Z</dcterms:modified>
  <cp:category/>
  <cp:version/>
  <cp:contentType/>
  <cp:contentStatus/>
</cp:coreProperties>
</file>